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andinavianairlinessystem.sharepoint.com/sites/S01628/Shared Documents/Bokslut 2022-23/PK Q4 2022-2023/Att skicka till IR/"/>
    </mc:Choice>
  </mc:AlternateContent>
  <xr:revisionPtr revIDLastSave="440" documentId="8_{5714E7BC-6605-46A8-82B8-246CC66EAA76}" xr6:coauthVersionLast="47" xr6:coauthVersionMax="47" xr10:uidLastSave="{69B2326F-0F27-440E-BAC0-B59BE9C5DF35}"/>
  <bookViews>
    <workbookView xWindow="-110" yWindow="-110" windowWidth="19420" windowHeight="10420" xr2:uid="{00000000-000D-0000-FFFF-FFFF00000000}"/>
  </bookViews>
  <sheets>
    <sheet name="Income Statement" sheetId="1" r:id="rId1"/>
    <sheet name="Balance Sheet" sheetId="3" r:id="rId2"/>
    <sheet name="Cash-Flow" sheetId="2" r:id="rId3"/>
  </sheets>
  <definedNames>
    <definedName name="_xlnm.Print_Titles" localSheetId="0">'Income Statement'!$1:$1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2" l="1"/>
  <c r="U86" i="1"/>
  <c r="T86" i="1"/>
  <c r="U40" i="1"/>
  <c r="U41" i="1"/>
  <c r="T41" i="1"/>
  <c r="T40" i="1"/>
</calcChain>
</file>

<file path=xl/sharedStrings.xml><?xml version="1.0" encoding="utf-8"?>
<sst xmlns="http://schemas.openxmlformats.org/spreadsheetml/2006/main" count="290" uniqueCount="113">
  <si>
    <t>SAS GROUP</t>
  </si>
  <si>
    <t>2019-2020</t>
  </si>
  <si>
    <t>2020-2021</t>
  </si>
  <si>
    <t>2021-2022</t>
  </si>
  <si>
    <t>2022-2023</t>
  </si>
  <si>
    <t>Statement of income</t>
  </si>
  <si>
    <t>NOV-</t>
  </si>
  <si>
    <t>FEB-</t>
  </si>
  <si>
    <t>MAY-</t>
  </si>
  <si>
    <t>AUG-</t>
  </si>
  <si>
    <t>(MSEK)</t>
  </si>
  <si>
    <t>JAN</t>
  </si>
  <si>
    <t>APR</t>
  </si>
  <si>
    <t>JUL</t>
  </si>
  <si>
    <t>OCT</t>
  </si>
  <si>
    <t>Passenger revenue</t>
  </si>
  <si>
    <t>Charter revenue</t>
  </si>
  <si>
    <t>Cargo revenue</t>
  </si>
  <si>
    <t>Other traffic revenue</t>
  </si>
  <si>
    <t>Other operating revenue</t>
  </si>
  <si>
    <t>Operating revenue</t>
  </si>
  <si>
    <t>Personnel expenses</t>
  </si>
  <si>
    <t>Sales and distribution costs</t>
  </si>
  <si>
    <t>Fuel expenses</t>
  </si>
  <si>
    <t>Air traffic charges</t>
  </si>
  <si>
    <t>Catering costs</t>
  </si>
  <si>
    <t>Handling costs</t>
  </si>
  <si>
    <t>Technical aircraft maintenance</t>
  </si>
  <si>
    <t>Computer and telecommunications costs</t>
  </si>
  <si>
    <t>Wet lease costs</t>
  </si>
  <si>
    <t xml:space="preserve">Administrative &amp; sundry external services </t>
  </si>
  <si>
    <t>Other expenses</t>
  </si>
  <si>
    <t>Operating expenses</t>
  </si>
  <si>
    <t>Operating income before depreciation</t>
  </si>
  <si>
    <t xml:space="preserve">Amortization intangible assets </t>
  </si>
  <si>
    <t>Depreciation fixed assets</t>
  </si>
  <si>
    <t>Write-down of fixed assets</t>
  </si>
  <si>
    <t>Depreciation Right-of-use assets</t>
  </si>
  <si>
    <t>Income from shares in affiliated companies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</si>
  <si>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</si>
  <si>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</si>
  <si>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</si>
  <si>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</si>
  <si>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</si>
  <si>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Financial expenses IFRS16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</si>
  <si>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</si>
  <si>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</si>
  <si>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</si>
  <si>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</si>
  <si>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</si>
  <si>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</si>
  <si>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</si>
  <si>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</si>
  <si>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</si>
  <si>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</si>
  <si>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</si>
  <si>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</si>
  <si>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</si>
  <si>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</si>
  <si>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</si>
  <si>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</si>
  <si>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</si>
  <si>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</si>
  <si>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</si>
  <si>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</si>
  <si>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Condensed balance sheet</t>
  </si>
  <si>
    <t>Okt 31,</t>
  </si>
  <si>
    <t>Jul 31,</t>
  </si>
  <si>
    <t>Apr 30,</t>
  </si>
  <si>
    <t>Jan 31,</t>
  </si>
  <si>
    <t>Oct 31,</t>
  </si>
  <si>
    <t xml:space="preserve"> APR 31,</t>
  </si>
  <si>
    <t>Tecknat, ej inbetalt kapital</t>
  </si>
  <si>
    <t>Intangible assets</t>
  </si>
  <si>
    <t>Tangible fixed assets</t>
  </si>
  <si>
    <t>Right-of-Use assets</t>
  </si>
  <si>
    <t>Financial fixed assets</t>
  </si>
  <si>
    <t>Deferred tax assets</t>
  </si>
  <si>
    <t>Total fixed assets</t>
  </si>
  <si>
    <t>Inventories and expendable spare parts</t>
  </si>
  <si>
    <t>Current receivables</t>
  </si>
  <si>
    <t>Cash and cash equivalents</t>
  </si>
  <si>
    <t>Total current assets</t>
  </si>
  <si>
    <t>Total assets</t>
  </si>
  <si>
    <t>Shareholders' equity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</si>
  <si>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</si>
  <si>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</si>
  <si>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</si>
  <si>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</si>
  <si>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</si>
  <si>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Total shareholders' equity and liabilities</t>
  </si>
  <si>
    <t>Interest-bearing assets</t>
  </si>
  <si>
    <t>Interest-bearing liabilities</t>
  </si>
  <si>
    <t>Condensed cash-flow statement</t>
  </si>
  <si>
    <t>OKT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</si>
  <si>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</si>
  <si>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</si>
  <si>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</si>
  <si>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</si>
  <si>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</si>
  <si>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</si>
  <si>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</si>
  <si>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</si>
  <si>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Acquisition of subsidiaries and affiliated companies</t>
  </si>
  <si>
    <t>Sale of subsidiaries and affiliated companies</t>
  </si>
  <si>
    <t>Sale of fixed assets, etc.</t>
  </si>
  <si>
    <t>Cash flow before financing activities</t>
  </si>
  <si>
    <t>Amortization of lease liabilities</t>
  </si>
  <si>
    <t>Fee DIP financing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</si>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</sst>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</numFmts>
  <fonts count="16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/>
    <xf numFmtId="1" fontId="3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3" fontId="2" fillId="0" borderId="0" xfId="0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9" fillId="0" borderId="0" xfId="0" applyFont="1"/>
    <xf numFmtId="0" fontId="6" fillId="0" borderId="0" xfId="0" applyFont="1"/>
    <xf numFmtId="3" fontId="2" fillId="0" borderId="0" xfId="20" applyNumberFormat="1" applyFont="1"/>
    <xf numFmtId="3" fontId="3" fillId="0" borderId="2" xfId="0" applyNumberFormat="1" applyFont="1" applyBorder="1"/>
    <xf numFmtId="0" fontId="3" fillId="0" borderId="2" xfId="0" applyFont="1" applyBorder="1"/>
    <xf numFmtId="3" fontId="0" fillId="0" borderId="0" xfId="0" applyNumberFormat="1"/>
    <xf numFmtId="3" fontId="2" fillId="0" borderId="1" xfId="20" applyNumberFormat="1" applyFont="1" applyBorder="1"/>
    <xf numFmtId="0" fontId="3" fillId="0" borderId="0" xfId="0" applyFont="1"/>
    <xf numFmtId="0" fontId="1" fillId="0" borderId="0" xfId="0" applyFont="1"/>
    <xf numFmtId="0" fontId="7" fillId="0" borderId="0" xfId="0" applyFont="1"/>
    <xf numFmtId="0" fontId="6" fillId="0" borderId="1" xfId="0" applyFont="1" applyBorder="1"/>
    <xf numFmtId="0" fontId="2" fillId="0" borderId="1" xfId="0" applyFont="1" applyBorder="1"/>
    <xf numFmtId="3" fontId="3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2" fillId="0" borderId="0" xfId="38" applyNumberFormat="1" applyFont="1"/>
    <xf numFmtId="3" fontId="2" fillId="0" borderId="1" xfId="38" applyNumberFormat="1" applyFont="1" applyBorder="1"/>
    <xf numFmtId="3" fontId="6" fillId="0" borderId="0" xfId="0" applyNumberFormat="1" applyFont="1"/>
    <xf numFmtId="3" fontId="3" fillId="0" borderId="0" xfId="0" applyNumberFormat="1" applyFont="1" applyFill="1"/>
    <xf numFmtId="3" fontId="3" fillId="0" borderId="2" xfId="0" applyNumberFormat="1" applyFont="1" applyFill="1" applyBorder="1"/>
    <xf numFmtId="0" fontId="2" fillId="0" borderId="0" xfId="0" applyFont="1" applyFill="1"/>
    <xf numFmtId="0" fontId="3" fillId="0" borderId="0" xfId="0" applyFont="1" applyFill="1"/>
  </cellXfs>
  <cellStyles count="39">
    <cellStyle name="Comma 2" xfId="2" xr:uid="{00000000-0005-0000-0000-00002F000000}"/>
    <cellStyle name="Comma 2 2" xfId="30" xr:uid="{4E1A0233-D292-4876-9846-16EB1410F219}"/>
    <cellStyle name="Comma 3" xfId="21" xr:uid="{FE42310E-A923-40B2-BA7B-933D7D3E4A9F}"/>
    <cellStyle name="Comma 3 2" xfId="37" xr:uid="{F3ECEADA-F480-4645-B7B3-7EEAA7A2C28D}"/>
    <cellStyle name="Currency 2" xfId="15" xr:uid="{853C6178-AE51-4D14-A92E-D127EF40A5C3}"/>
    <cellStyle name="Currency 2 2" xfId="19" xr:uid="{00000000-0005-0000-0000-00002F000000}"/>
    <cellStyle name="Currency 2 2 2" xfId="35" xr:uid="{51C6EB51-8F73-4909-8132-18B2349E6248}"/>
    <cellStyle name="Currency 2 3" xfId="33" xr:uid="{4F511A31-A3B1-47F4-83E6-212C14AA3D3F}"/>
    <cellStyle name="Currency 3" xfId="17" xr:uid="{00000000-0005-0000-0000-000030000000}"/>
    <cellStyle name="Currency 3 2" xfId="34" xr:uid="{D6EB5F0D-B6E2-4C78-96BA-E5B260661C1B}"/>
    <cellStyle name="Currency 4" xfId="14" xr:uid="{00000000-0005-0000-0000-00003A000000}"/>
    <cellStyle name="Currency 4 2" xfId="32" xr:uid="{B727C611-2F60-4E02-B1B2-50B551F730D1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11 2" xfId="38" xr:uid="{BBC926E7-3DE8-4249-AA86-56F00F20BAF5}"/>
    <cellStyle name="Normal 11 3" xfId="36" xr:uid="{C81703D3-BA9C-484B-ACD8-CEA5662FB1DC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 2" xfId="4" xr:uid="{00000000-0005-0000-0000-000039000000}"/>
    <cellStyle name="Percent 2 2" xfId="31" xr:uid="{4A77794E-8A09-475C-904E-C1F08EF1B918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CCF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0"/>
  <sheetViews>
    <sheetView tabSelected="1" zoomScale="90" zoomScaleNormal="90" workbookViewId="0">
      <pane xSplit="1" ySplit="6" topLeftCell="L51" activePane="bottomRight" state="frozen"/>
      <selection pane="topRight" activeCell="G22" sqref="G22"/>
      <selection pane="bottomLeft" activeCell="G22" sqref="G22"/>
      <selection pane="bottomRight" activeCell="A82" sqref="A82:XFD82"/>
    </sheetView>
  </sheetViews>
  <sheetFormatPr defaultColWidth="11.453125" defaultRowHeight="15.5" x14ac:dyDescent="0.35"/>
  <cols>
    <col min="1" max="1" width="35.7265625" style="17" customWidth="1"/>
    <col min="2" max="2" width="9.54296875" style="14" hidden="1" customWidth="1"/>
    <col min="3" max="7" width="9.81640625" style="14" hidden="1" customWidth="1"/>
    <col min="8" max="9" width="9.54296875" style="14" hidden="1" customWidth="1"/>
    <col min="10" max="10" width="9.81640625" style="14" hidden="1" customWidth="1"/>
    <col min="11" max="11" width="9.54296875" style="14" hidden="1" customWidth="1"/>
    <col min="12" max="21" width="9.81640625" style="14" customWidth="1"/>
    <col min="22" max="16384" width="11.453125" style="14"/>
  </cols>
  <sheetData>
    <row r="1" spans="1:23" ht="25.5" x14ac:dyDescent="0.55000000000000004">
      <c r="A1" s="25" t="s">
        <v>0</v>
      </c>
    </row>
    <row r="2" spans="1:23" s="1" customFormat="1" ht="11.5" x14ac:dyDescent="0.25"/>
    <row r="3" spans="1:23" s="1" customFormat="1" ht="11.5" x14ac:dyDescent="0.25"/>
    <row r="4" spans="1:23" s="1" customFormat="1" ht="11.5" x14ac:dyDescent="0.25">
      <c r="A4" s="28"/>
      <c r="B4" s="2" t="s">
        <v>1</v>
      </c>
      <c r="C4" s="2">
        <v>2020</v>
      </c>
      <c r="D4" s="2">
        <v>2020</v>
      </c>
      <c r="E4" s="2">
        <v>2020</v>
      </c>
      <c r="F4" s="2" t="s">
        <v>1</v>
      </c>
      <c r="G4" s="2" t="s">
        <v>2</v>
      </c>
      <c r="H4" s="2">
        <v>2021</v>
      </c>
      <c r="I4" s="2">
        <v>2021</v>
      </c>
      <c r="J4" s="2">
        <v>2021</v>
      </c>
      <c r="K4" s="2" t="s">
        <v>2</v>
      </c>
      <c r="L4" s="2" t="s">
        <v>3</v>
      </c>
      <c r="M4" s="2">
        <v>2022</v>
      </c>
      <c r="N4" s="2">
        <v>2022</v>
      </c>
      <c r="O4" s="2">
        <v>2022</v>
      </c>
      <c r="P4" s="2" t="s">
        <v>3</v>
      </c>
      <c r="Q4" s="2" t="s">
        <v>4</v>
      </c>
      <c r="R4" s="2">
        <v>2023</v>
      </c>
      <c r="S4" s="2">
        <v>2023</v>
      </c>
      <c r="T4" s="2">
        <v>2023</v>
      </c>
      <c r="U4" s="2" t="s">
        <v>4</v>
      </c>
    </row>
    <row r="5" spans="1:23" s="1" customFormat="1" ht="11.5" x14ac:dyDescent="0.25">
      <c r="A5" s="24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6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6</v>
      </c>
      <c r="L5" s="15" t="s">
        <v>6</v>
      </c>
      <c r="M5" s="15" t="s">
        <v>7</v>
      </c>
      <c r="N5" s="15" t="s">
        <v>8</v>
      </c>
      <c r="O5" s="15" t="s">
        <v>9</v>
      </c>
      <c r="P5" s="15" t="s">
        <v>6</v>
      </c>
      <c r="Q5" s="15" t="s">
        <v>6</v>
      </c>
      <c r="R5" s="15" t="s">
        <v>7</v>
      </c>
      <c r="S5" s="15" t="s">
        <v>8</v>
      </c>
      <c r="T5" s="15" t="s">
        <v>9</v>
      </c>
      <c r="U5" s="15" t="s">
        <v>6</v>
      </c>
    </row>
    <row r="6" spans="1:23" s="1" customFormat="1" ht="11.5" x14ac:dyDescent="0.25">
      <c r="A6" s="28" t="s">
        <v>10</v>
      </c>
      <c r="B6" s="16" t="s">
        <v>11</v>
      </c>
      <c r="C6" s="16" t="s">
        <v>12</v>
      </c>
      <c r="D6" s="16" t="s">
        <v>13</v>
      </c>
      <c r="E6" s="16" t="s">
        <v>14</v>
      </c>
      <c r="F6" s="16" t="s">
        <v>14</v>
      </c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14</v>
      </c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14</v>
      </c>
      <c r="Q6" s="16" t="s">
        <v>11</v>
      </c>
      <c r="R6" s="16" t="s">
        <v>12</v>
      </c>
      <c r="S6" s="16" t="s">
        <v>13</v>
      </c>
      <c r="T6" s="16" t="s">
        <v>14</v>
      </c>
      <c r="U6" s="16" t="s">
        <v>14</v>
      </c>
    </row>
    <row r="7" spans="1:23" s="1" customFormat="1" ht="11.5" x14ac:dyDescent="0.25">
      <c r="A7" s="7" t="s">
        <v>15</v>
      </c>
      <c r="B7" s="3">
        <v>7315</v>
      </c>
      <c r="C7" s="3">
        <v>3462</v>
      </c>
      <c r="D7" s="3">
        <v>1353</v>
      </c>
      <c r="E7" s="3">
        <v>1813</v>
      </c>
      <c r="F7" s="3">
        <v>13943</v>
      </c>
      <c r="G7" s="3">
        <v>1097</v>
      </c>
      <c r="H7" s="3">
        <v>950</v>
      </c>
      <c r="I7" s="3">
        <v>2357</v>
      </c>
      <c r="J7" s="3">
        <v>3997</v>
      </c>
      <c r="K7" s="3">
        <v>8401</v>
      </c>
      <c r="L7" s="3">
        <v>3506</v>
      </c>
      <c r="M7" s="3">
        <v>4809</v>
      </c>
      <c r="N7" s="3">
        <v>7163</v>
      </c>
      <c r="O7" s="3">
        <v>7747</v>
      </c>
      <c r="P7" s="3">
        <v>23225</v>
      </c>
      <c r="Q7" s="3">
        <v>5786</v>
      </c>
      <c r="R7" s="3">
        <v>6820</v>
      </c>
      <c r="S7" s="3">
        <v>10220</v>
      </c>
      <c r="T7" s="3">
        <v>9409</v>
      </c>
      <c r="U7" s="3">
        <v>32236</v>
      </c>
      <c r="W7" s="40"/>
    </row>
    <row r="8" spans="1:23" s="1" customFormat="1" ht="11.5" x14ac:dyDescent="0.25">
      <c r="A8" s="7" t="s">
        <v>16</v>
      </c>
      <c r="B8" s="3">
        <v>245</v>
      </c>
      <c r="C8" s="3">
        <v>201</v>
      </c>
      <c r="D8" s="3">
        <v>30</v>
      </c>
      <c r="E8" s="3">
        <v>88</v>
      </c>
      <c r="F8" s="3">
        <v>564</v>
      </c>
      <c r="G8" s="3">
        <v>9</v>
      </c>
      <c r="H8" s="3">
        <v>3</v>
      </c>
      <c r="I8" s="3">
        <v>105</v>
      </c>
      <c r="J8" s="3">
        <v>267</v>
      </c>
      <c r="K8" s="3">
        <v>384</v>
      </c>
      <c r="L8" s="3">
        <v>168</v>
      </c>
      <c r="M8" s="3">
        <v>188</v>
      </c>
      <c r="N8" s="3">
        <v>641</v>
      </c>
      <c r="O8" s="3">
        <v>706</v>
      </c>
      <c r="P8" s="3">
        <v>1703</v>
      </c>
      <c r="Q8" s="3">
        <v>238</v>
      </c>
      <c r="R8" s="3">
        <v>218</v>
      </c>
      <c r="S8" s="3">
        <v>849</v>
      </c>
      <c r="T8" s="3">
        <v>791</v>
      </c>
      <c r="U8" s="3">
        <v>2096</v>
      </c>
    </row>
    <row r="9" spans="1:23" s="1" customFormat="1" ht="11.5" x14ac:dyDescent="0.25">
      <c r="A9" s="7" t="s">
        <v>17</v>
      </c>
      <c r="B9" s="3">
        <v>366</v>
      </c>
      <c r="C9" s="3">
        <v>160</v>
      </c>
      <c r="D9" s="3">
        <v>188</v>
      </c>
      <c r="E9" s="3">
        <v>163</v>
      </c>
      <c r="F9" s="3">
        <v>877</v>
      </c>
      <c r="G9" s="3">
        <v>231</v>
      </c>
      <c r="H9" s="3">
        <v>282</v>
      </c>
      <c r="I9" s="3">
        <v>303</v>
      </c>
      <c r="J9" s="3">
        <v>350</v>
      </c>
      <c r="K9" s="3">
        <v>1166</v>
      </c>
      <c r="L9" s="3">
        <v>464</v>
      </c>
      <c r="M9" s="3">
        <v>423</v>
      </c>
      <c r="N9" s="3">
        <v>323</v>
      </c>
      <c r="O9" s="3">
        <v>401</v>
      </c>
      <c r="P9" s="3">
        <v>1611</v>
      </c>
      <c r="Q9" s="3">
        <v>369</v>
      </c>
      <c r="R9" s="3">
        <v>282</v>
      </c>
      <c r="S9" s="3">
        <v>270</v>
      </c>
      <c r="T9" s="3">
        <v>262</v>
      </c>
      <c r="U9" s="3">
        <v>1183</v>
      </c>
    </row>
    <row r="10" spans="1:23" s="1" customFormat="1" ht="11.5" x14ac:dyDescent="0.25">
      <c r="A10" s="7" t="s">
        <v>18</v>
      </c>
      <c r="B10" s="3">
        <v>671</v>
      </c>
      <c r="C10" s="3">
        <v>553</v>
      </c>
      <c r="D10" s="3">
        <v>228</v>
      </c>
      <c r="E10" s="3">
        <v>366</v>
      </c>
      <c r="F10" s="3">
        <v>1818</v>
      </c>
      <c r="G10" s="3">
        <v>400</v>
      </c>
      <c r="H10" s="3">
        <v>229</v>
      </c>
      <c r="I10" s="3">
        <v>487</v>
      </c>
      <c r="J10" s="3">
        <v>497</v>
      </c>
      <c r="K10" s="3">
        <v>1613</v>
      </c>
      <c r="L10" s="3">
        <v>686</v>
      </c>
      <c r="M10" s="3">
        <v>807</v>
      </c>
      <c r="N10" s="3">
        <v>706</v>
      </c>
      <c r="O10" s="3">
        <v>783</v>
      </c>
      <c r="P10" s="3">
        <v>2982</v>
      </c>
      <c r="Q10" s="3">
        <v>553</v>
      </c>
      <c r="R10" s="3">
        <v>671</v>
      </c>
      <c r="S10" s="3">
        <v>845</v>
      </c>
      <c r="T10" s="3">
        <v>924</v>
      </c>
      <c r="U10" s="3">
        <v>2992</v>
      </c>
      <c r="W10" s="40"/>
    </row>
    <row r="11" spans="1:23" s="1" customFormat="1" ht="11.5" x14ac:dyDescent="0.25">
      <c r="A11" s="6" t="s">
        <v>19</v>
      </c>
      <c r="B11" s="4">
        <v>1110</v>
      </c>
      <c r="C11" s="4">
        <v>888</v>
      </c>
      <c r="D11" s="4">
        <v>708</v>
      </c>
      <c r="E11" s="4">
        <v>605</v>
      </c>
      <c r="F11" s="4">
        <v>3311</v>
      </c>
      <c r="G11" s="4">
        <v>545</v>
      </c>
      <c r="H11" s="4">
        <v>468</v>
      </c>
      <c r="I11" s="4">
        <v>730</v>
      </c>
      <c r="J11" s="4">
        <v>651</v>
      </c>
      <c r="K11" s="4">
        <v>2394</v>
      </c>
      <c r="L11" s="4">
        <v>721</v>
      </c>
      <c r="M11" s="4">
        <v>821</v>
      </c>
      <c r="N11" s="4">
        <v>-253</v>
      </c>
      <c r="O11" s="4">
        <v>1014</v>
      </c>
      <c r="P11" s="4">
        <v>2303</v>
      </c>
      <c r="Q11" s="4">
        <v>950</v>
      </c>
      <c r="R11" s="4">
        <v>964</v>
      </c>
      <c r="S11" s="4">
        <v>989</v>
      </c>
      <c r="T11" s="4">
        <v>633</v>
      </c>
      <c r="U11" s="4">
        <v>3536</v>
      </c>
    </row>
    <row r="12" spans="1:23" s="24" customFormat="1" ht="11.5" x14ac:dyDescent="0.25">
      <c r="A12" s="5" t="s">
        <v>20</v>
      </c>
      <c r="B12" s="13">
        <v>9707</v>
      </c>
      <c r="C12" s="13">
        <v>5264</v>
      </c>
      <c r="D12" s="13">
        <v>2507</v>
      </c>
      <c r="E12" s="13">
        <v>3035</v>
      </c>
      <c r="F12" s="13">
        <v>20513</v>
      </c>
      <c r="G12" s="13">
        <v>2282</v>
      </c>
      <c r="H12" s="13">
        <v>1932</v>
      </c>
      <c r="I12" s="13">
        <v>3982</v>
      </c>
      <c r="J12" s="13">
        <v>5762</v>
      </c>
      <c r="K12" s="13">
        <v>13958</v>
      </c>
      <c r="L12" s="13">
        <v>5545</v>
      </c>
      <c r="M12" s="13">
        <v>7048</v>
      </c>
      <c r="N12" s="13">
        <v>8580</v>
      </c>
      <c r="O12" s="13">
        <v>10651</v>
      </c>
      <c r="P12" s="13">
        <v>31824</v>
      </c>
      <c r="Q12" s="38">
        <v>7896</v>
      </c>
      <c r="R12" s="38">
        <v>8955</v>
      </c>
      <c r="S12" s="38">
        <v>13173</v>
      </c>
      <c r="T12" s="38">
        <v>12019</v>
      </c>
      <c r="U12" s="13">
        <v>42043</v>
      </c>
    </row>
    <row r="13" spans="1:23" s="1" customFormat="1" ht="11.5" x14ac:dyDescent="0.2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3" s="1" customFormat="1" ht="11.5" x14ac:dyDescent="0.25">
      <c r="A14" s="7" t="s">
        <v>21</v>
      </c>
      <c r="B14" s="19">
        <v>-2575</v>
      </c>
      <c r="C14" s="19">
        <v>-1995</v>
      </c>
      <c r="D14" s="19">
        <v>-1664</v>
      </c>
      <c r="E14" s="19">
        <v>-1735</v>
      </c>
      <c r="F14" s="19">
        <v>-7969</v>
      </c>
      <c r="G14" s="19">
        <v>-1428</v>
      </c>
      <c r="H14" s="19">
        <v>-1288</v>
      </c>
      <c r="I14" s="19">
        <v>-1350</v>
      </c>
      <c r="J14" s="19">
        <v>-1438</v>
      </c>
      <c r="K14" s="19">
        <v>-5504</v>
      </c>
      <c r="L14" s="19">
        <v>-1652</v>
      </c>
      <c r="M14" s="3">
        <v>-1749</v>
      </c>
      <c r="N14" s="3">
        <v>-1806</v>
      </c>
      <c r="O14" s="3">
        <v>-1879</v>
      </c>
      <c r="P14" s="3">
        <v>-7086</v>
      </c>
      <c r="Q14" s="3">
        <v>-1934</v>
      </c>
      <c r="R14" s="3">
        <v>-1929</v>
      </c>
      <c r="S14" s="3">
        <v>-2081</v>
      </c>
      <c r="T14" s="3">
        <v>-2128</v>
      </c>
      <c r="U14" s="3">
        <v>-8072</v>
      </c>
    </row>
    <row r="15" spans="1:23" s="1" customFormat="1" ht="11.5" x14ac:dyDescent="0.25">
      <c r="A15" s="7" t="s">
        <v>22</v>
      </c>
      <c r="B15" s="19">
        <v>-711</v>
      </c>
      <c r="C15" s="19">
        <v>-377</v>
      </c>
      <c r="D15" s="19">
        <v>-101</v>
      </c>
      <c r="E15" s="19">
        <v>-163</v>
      </c>
      <c r="F15" s="19">
        <v>-1352</v>
      </c>
      <c r="G15" s="19">
        <v>-118</v>
      </c>
      <c r="H15" s="19">
        <v>-145</v>
      </c>
      <c r="I15" s="19">
        <v>-217</v>
      </c>
      <c r="J15" s="19">
        <v>-288</v>
      </c>
      <c r="K15" s="19">
        <v>-768</v>
      </c>
      <c r="L15" s="19">
        <v>-325</v>
      </c>
      <c r="M15" s="3">
        <v>-399</v>
      </c>
      <c r="N15" s="3">
        <v>-508</v>
      </c>
      <c r="O15" s="3">
        <v>-553</v>
      </c>
      <c r="P15" s="3">
        <v>-1785</v>
      </c>
      <c r="Q15" s="3">
        <v>-556</v>
      </c>
      <c r="R15" s="3">
        <v>-621</v>
      </c>
      <c r="S15" s="3">
        <v>-643</v>
      </c>
      <c r="T15" s="3">
        <v>-672</v>
      </c>
      <c r="U15" s="3">
        <v>-2492</v>
      </c>
    </row>
    <row r="16" spans="1:23" s="1" customFormat="1" ht="11.5" x14ac:dyDescent="0.25">
      <c r="A16" s="7" t="s">
        <v>23</v>
      </c>
      <c r="B16" s="19">
        <v>-2020</v>
      </c>
      <c r="C16" s="19">
        <v>-2504</v>
      </c>
      <c r="D16" s="19">
        <v>-331</v>
      </c>
      <c r="E16" s="19">
        <v>-771</v>
      </c>
      <c r="F16" s="19">
        <v>-5626</v>
      </c>
      <c r="G16" s="19">
        <v>-428</v>
      </c>
      <c r="H16" s="19">
        <v>-291</v>
      </c>
      <c r="I16" s="19">
        <v>-618</v>
      </c>
      <c r="J16" s="19">
        <v>-1033</v>
      </c>
      <c r="K16" s="19">
        <v>-2370</v>
      </c>
      <c r="L16" s="19">
        <v>-1136</v>
      </c>
      <c r="M16" s="3">
        <v>-1674</v>
      </c>
      <c r="N16" s="3">
        <v>-2860</v>
      </c>
      <c r="O16" s="3">
        <v>-2841</v>
      </c>
      <c r="P16" s="3">
        <v>-8511</v>
      </c>
      <c r="Q16" s="3">
        <v>-2481</v>
      </c>
      <c r="R16" s="3">
        <v>-2420</v>
      </c>
      <c r="S16" s="3">
        <v>-2743</v>
      </c>
      <c r="T16" s="3">
        <v>-3296</v>
      </c>
      <c r="U16" s="3">
        <v>-10940</v>
      </c>
    </row>
    <row r="17" spans="1:24" s="1" customFormat="1" ht="11.5" x14ac:dyDescent="0.25">
      <c r="A17" s="7" t="s">
        <v>24</v>
      </c>
      <c r="B17" s="19">
        <v>-917</v>
      </c>
      <c r="C17" s="19">
        <v>-523</v>
      </c>
      <c r="D17" s="19">
        <v>-162</v>
      </c>
      <c r="E17" s="19">
        <v>-270</v>
      </c>
      <c r="F17" s="19">
        <v>-1872</v>
      </c>
      <c r="G17" s="19">
        <v>-222</v>
      </c>
      <c r="H17" s="19">
        <v>-203</v>
      </c>
      <c r="I17" s="19">
        <v>-368</v>
      </c>
      <c r="J17" s="19">
        <v>-549</v>
      </c>
      <c r="K17" s="19">
        <v>-1342</v>
      </c>
      <c r="L17" s="19">
        <v>-569</v>
      </c>
      <c r="M17" s="3">
        <v>-622</v>
      </c>
      <c r="N17" s="3">
        <v>-777</v>
      </c>
      <c r="O17" s="3">
        <v>-887</v>
      </c>
      <c r="P17" s="3">
        <v>-2855</v>
      </c>
      <c r="Q17" s="3">
        <v>-725</v>
      </c>
      <c r="R17" s="3">
        <v>-855</v>
      </c>
      <c r="S17" s="3">
        <v>-1092</v>
      </c>
      <c r="T17" s="3">
        <v>-1128</v>
      </c>
      <c r="U17" s="3">
        <v>-3800</v>
      </c>
    </row>
    <row r="18" spans="1:24" s="1" customFormat="1" ht="11.5" x14ac:dyDescent="0.25">
      <c r="A18" s="7" t="s">
        <v>25</v>
      </c>
      <c r="B18" s="19">
        <v>-269</v>
      </c>
      <c r="C18" s="19">
        <v>-169</v>
      </c>
      <c r="D18" s="19">
        <v>-47</v>
      </c>
      <c r="E18" s="19">
        <v>-87</v>
      </c>
      <c r="F18" s="19">
        <v>-572</v>
      </c>
      <c r="G18" s="19">
        <v>-64</v>
      </c>
      <c r="H18" s="19">
        <v>-68</v>
      </c>
      <c r="I18" s="19">
        <v>-98</v>
      </c>
      <c r="J18" s="19">
        <v>-143</v>
      </c>
      <c r="K18" s="19">
        <v>-373</v>
      </c>
      <c r="L18" s="19">
        <v>-153</v>
      </c>
      <c r="M18" s="3">
        <v>-173</v>
      </c>
      <c r="N18" s="3">
        <v>-227</v>
      </c>
      <c r="O18" s="3">
        <v>-266</v>
      </c>
      <c r="P18" s="3">
        <v>-819</v>
      </c>
      <c r="Q18" s="3">
        <v>-302</v>
      </c>
      <c r="R18" s="3">
        <v>-299</v>
      </c>
      <c r="S18" s="3">
        <v>-406</v>
      </c>
      <c r="T18" s="3">
        <v>-392</v>
      </c>
      <c r="U18" s="3">
        <v>-1399</v>
      </c>
    </row>
    <row r="19" spans="1:24" s="1" customFormat="1" ht="11.5" x14ac:dyDescent="0.25">
      <c r="A19" s="7" t="s">
        <v>26</v>
      </c>
      <c r="B19" s="19">
        <v>-680</v>
      </c>
      <c r="C19" s="19">
        <v>-387</v>
      </c>
      <c r="D19" s="19">
        <v>-126</v>
      </c>
      <c r="E19" s="19">
        <v>-212</v>
      </c>
      <c r="F19" s="19">
        <v>-1405</v>
      </c>
      <c r="G19" s="19">
        <v>-216</v>
      </c>
      <c r="H19" s="19">
        <v>-165</v>
      </c>
      <c r="I19" s="19">
        <v>-223</v>
      </c>
      <c r="J19" s="19">
        <v>-359</v>
      </c>
      <c r="K19" s="19">
        <v>-963</v>
      </c>
      <c r="L19" s="19">
        <v>-443</v>
      </c>
      <c r="M19" s="3">
        <v>-451</v>
      </c>
      <c r="N19" s="3">
        <v>-482</v>
      </c>
      <c r="O19" s="3">
        <v>-573</v>
      </c>
      <c r="P19" s="3">
        <v>-1949</v>
      </c>
      <c r="Q19" s="3">
        <v>-624</v>
      </c>
      <c r="R19" s="3">
        <v>-657</v>
      </c>
      <c r="S19" s="3">
        <v>-641</v>
      </c>
      <c r="T19" s="3">
        <v>-719</v>
      </c>
      <c r="U19" s="3">
        <v>-2641</v>
      </c>
    </row>
    <row r="20" spans="1:24" s="1" customFormat="1" ht="11.5" x14ac:dyDescent="0.25">
      <c r="A20" s="7" t="s">
        <v>27</v>
      </c>
      <c r="B20" s="19">
        <v>-560</v>
      </c>
      <c r="C20" s="19">
        <v>-590</v>
      </c>
      <c r="D20" s="19">
        <v>-275</v>
      </c>
      <c r="E20" s="19">
        <v>-440</v>
      </c>
      <c r="F20" s="19">
        <v>-1865</v>
      </c>
      <c r="G20" s="19">
        <v>-263</v>
      </c>
      <c r="H20" s="19">
        <v>-359</v>
      </c>
      <c r="I20" s="19">
        <v>-336</v>
      </c>
      <c r="J20" s="19">
        <v>-501</v>
      </c>
      <c r="K20" s="19">
        <v>-1459</v>
      </c>
      <c r="L20" s="19">
        <v>-383</v>
      </c>
      <c r="M20" s="3">
        <v>-442</v>
      </c>
      <c r="N20" s="3">
        <v>-501</v>
      </c>
      <c r="O20" s="3">
        <v>-584</v>
      </c>
      <c r="P20" s="3">
        <v>-1910</v>
      </c>
      <c r="Q20" s="3">
        <v>-696</v>
      </c>
      <c r="R20" s="3">
        <v>-747</v>
      </c>
      <c r="S20" s="3">
        <v>-797</v>
      </c>
      <c r="T20" s="3">
        <v>-878</v>
      </c>
      <c r="U20" s="3">
        <v>-3118</v>
      </c>
    </row>
    <row r="21" spans="1:24" s="1" customFormat="1" ht="11.5" x14ac:dyDescent="0.25">
      <c r="A21" s="7" t="s">
        <v>28</v>
      </c>
      <c r="B21" s="19">
        <v>-411</v>
      </c>
      <c r="C21" s="19">
        <v>-369</v>
      </c>
      <c r="D21" s="19">
        <v>-206</v>
      </c>
      <c r="E21" s="19">
        <v>-224</v>
      </c>
      <c r="F21" s="19">
        <v>-1210</v>
      </c>
      <c r="G21" s="19">
        <v>-227</v>
      </c>
      <c r="H21" s="19">
        <v>-214</v>
      </c>
      <c r="I21" s="19">
        <v>-239</v>
      </c>
      <c r="J21" s="19">
        <v>-296</v>
      </c>
      <c r="K21" s="19">
        <v>-976</v>
      </c>
      <c r="L21" s="19">
        <v>-271</v>
      </c>
      <c r="M21" s="3">
        <v>-321</v>
      </c>
      <c r="N21" s="3">
        <v>-348</v>
      </c>
      <c r="O21" s="3">
        <v>-309</v>
      </c>
      <c r="P21" s="3">
        <v>-1249</v>
      </c>
      <c r="Q21" s="3">
        <v>-339</v>
      </c>
      <c r="R21" s="3">
        <v>-359</v>
      </c>
      <c r="S21" s="3">
        <v>-387</v>
      </c>
      <c r="T21" s="3">
        <v>-409</v>
      </c>
      <c r="U21" s="3">
        <v>-1494</v>
      </c>
    </row>
    <row r="22" spans="1:24" s="1" customFormat="1" ht="11.5" x14ac:dyDescent="0.25">
      <c r="A22" s="7" t="s">
        <v>29</v>
      </c>
      <c r="B22" s="19">
        <v>-377</v>
      </c>
      <c r="C22" s="19">
        <v>-307</v>
      </c>
      <c r="D22" s="19">
        <v>-81</v>
      </c>
      <c r="E22" s="19">
        <v>-147</v>
      </c>
      <c r="F22" s="19">
        <v>-912</v>
      </c>
      <c r="G22" s="19">
        <v>-109</v>
      </c>
      <c r="H22" s="19">
        <v>-98</v>
      </c>
      <c r="I22" s="19">
        <v>-126</v>
      </c>
      <c r="J22" s="19">
        <v>-248</v>
      </c>
      <c r="K22" s="19">
        <v>-581</v>
      </c>
      <c r="L22" s="19">
        <v>-322</v>
      </c>
      <c r="M22" s="3">
        <v>-413</v>
      </c>
      <c r="N22" s="3">
        <v>-550</v>
      </c>
      <c r="O22" s="3">
        <v>-561</v>
      </c>
      <c r="P22" s="3">
        <v>-1846</v>
      </c>
      <c r="Q22" s="3">
        <v>-353</v>
      </c>
      <c r="R22" s="3">
        <v>-462</v>
      </c>
      <c r="S22" s="3">
        <v>-849</v>
      </c>
      <c r="T22" s="3">
        <v>-953</v>
      </c>
      <c r="U22" s="3">
        <v>-2617</v>
      </c>
    </row>
    <row r="23" spans="1:24" s="1" customFormat="1" ht="11.5" x14ac:dyDescent="0.25">
      <c r="A23" s="7" t="s">
        <v>30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5">
        <v>-131</v>
      </c>
      <c r="M23" s="3">
        <v>-187</v>
      </c>
      <c r="N23" s="3">
        <v>-289</v>
      </c>
      <c r="O23" s="3">
        <v>-378</v>
      </c>
      <c r="P23" s="3">
        <v>-985</v>
      </c>
      <c r="Q23" s="3">
        <v>-652</v>
      </c>
      <c r="R23" s="3">
        <v>-234</v>
      </c>
      <c r="S23" s="3">
        <v>-342</v>
      </c>
      <c r="T23" s="3">
        <v>-315</v>
      </c>
      <c r="U23" s="3">
        <v>-1544</v>
      </c>
    </row>
    <row r="24" spans="1:24" s="1" customFormat="1" ht="11.5" x14ac:dyDescent="0.25">
      <c r="A24" s="6" t="s">
        <v>31</v>
      </c>
      <c r="B24" s="23">
        <v>-548</v>
      </c>
      <c r="C24" s="23">
        <v>42</v>
      </c>
      <c r="D24" s="23">
        <v>201</v>
      </c>
      <c r="E24" s="23">
        <v>-161</v>
      </c>
      <c r="F24" s="23">
        <v>-466</v>
      </c>
      <c r="G24" s="23">
        <v>-134</v>
      </c>
      <c r="H24" s="23">
        <v>51</v>
      </c>
      <c r="I24" s="23">
        <v>25</v>
      </c>
      <c r="J24" s="23">
        <v>-134</v>
      </c>
      <c r="K24" s="23">
        <v>-192</v>
      </c>
      <c r="L24" s="36">
        <v>-334</v>
      </c>
      <c r="M24" s="4">
        <v>-277</v>
      </c>
      <c r="N24" s="4">
        <v>-315</v>
      </c>
      <c r="O24" s="4">
        <v>-589</v>
      </c>
      <c r="P24" s="4">
        <v>-1515</v>
      </c>
      <c r="Q24" s="4">
        <v>-726</v>
      </c>
      <c r="R24" s="4">
        <v>-414</v>
      </c>
      <c r="S24" s="4">
        <v>-518</v>
      </c>
      <c r="T24" s="4">
        <v>-697</v>
      </c>
      <c r="U24" s="4">
        <v>-2354</v>
      </c>
      <c r="W24" s="40"/>
    </row>
    <row r="25" spans="1:24" s="24" customFormat="1" ht="11.5" x14ac:dyDescent="0.25">
      <c r="A25" s="5" t="s">
        <v>32</v>
      </c>
      <c r="B25" s="13">
        <v>-9068</v>
      </c>
      <c r="C25" s="13">
        <v>-7179</v>
      </c>
      <c r="D25" s="13">
        <v>-2792</v>
      </c>
      <c r="E25" s="13">
        <v>-4210</v>
      </c>
      <c r="F25" s="13">
        <v>-23249</v>
      </c>
      <c r="G25" s="13">
        <v>-3209</v>
      </c>
      <c r="H25" s="13">
        <v>-2780</v>
      </c>
      <c r="I25" s="13">
        <v>-3550</v>
      </c>
      <c r="J25" s="13">
        <v>-4989</v>
      </c>
      <c r="K25" s="13">
        <v>-14528</v>
      </c>
      <c r="L25" s="13">
        <v>-5719</v>
      </c>
      <c r="M25" s="13">
        <v>-6708</v>
      </c>
      <c r="N25" s="13">
        <v>-8663</v>
      </c>
      <c r="O25" s="13">
        <v>-9420</v>
      </c>
      <c r="P25" s="13">
        <v>-30510</v>
      </c>
      <c r="Q25" s="13">
        <v>-9388</v>
      </c>
      <c r="R25" s="13">
        <v>-8997</v>
      </c>
      <c r="S25" s="13">
        <v>-10499</v>
      </c>
      <c r="T25" s="13">
        <v>-11587</v>
      </c>
      <c r="U25" s="13">
        <v>-40471</v>
      </c>
      <c r="W25" s="41"/>
    </row>
    <row r="26" spans="1:24" s="1" customFormat="1" ht="11.5" x14ac:dyDescent="0.25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4" s="1" customFormat="1" ht="11.5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4" s="24" customFormat="1" ht="11.5" x14ac:dyDescent="0.25">
      <c r="A28" s="5" t="s">
        <v>33</v>
      </c>
      <c r="B28" s="13">
        <v>639</v>
      </c>
      <c r="C28" s="13">
        <v>-1915</v>
      </c>
      <c r="D28" s="13">
        <v>-285</v>
      </c>
      <c r="E28" s="13">
        <v>-1175</v>
      </c>
      <c r="F28" s="13">
        <v>-2736</v>
      </c>
      <c r="G28" s="13">
        <v>-927</v>
      </c>
      <c r="H28" s="13">
        <v>-848</v>
      </c>
      <c r="I28" s="13">
        <v>432</v>
      </c>
      <c r="J28" s="13">
        <v>773</v>
      </c>
      <c r="K28" s="13">
        <v>-570</v>
      </c>
      <c r="L28" s="13">
        <v>-174</v>
      </c>
      <c r="M28" s="13">
        <v>340</v>
      </c>
      <c r="N28" s="13">
        <v>-83</v>
      </c>
      <c r="O28" s="13">
        <v>1231</v>
      </c>
      <c r="P28" s="13">
        <v>1314</v>
      </c>
      <c r="Q28" s="13">
        <v>-1492</v>
      </c>
      <c r="R28" s="13">
        <v>-42</v>
      </c>
      <c r="S28" s="13">
        <v>2674</v>
      </c>
      <c r="T28" s="13">
        <v>432</v>
      </c>
      <c r="U28" s="13">
        <v>1572</v>
      </c>
      <c r="W28" s="13"/>
      <c r="X28" s="13"/>
    </row>
    <row r="29" spans="1:24" s="1" customFormat="1" ht="11.5" x14ac:dyDescent="0.25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4" s="1" customFormat="1" ht="11.5" x14ac:dyDescent="0.25">
      <c r="A30" s="7" t="s">
        <v>34</v>
      </c>
      <c r="B30" s="3">
        <v>-36</v>
      </c>
      <c r="C30" s="3">
        <v>-37</v>
      </c>
      <c r="D30" s="3">
        <v>-36</v>
      </c>
      <c r="E30" s="3">
        <v>-38</v>
      </c>
      <c r="F30" s="3">
        <v>-147</v>
      </c>
      <c r="G30" s="3">
        <v>-7</v>
      </c>
      <c r="H30" s="3">
        <v>-7</v>
      </c>
      <c r="I30" s="3">
        <v>-6</v>
      </c>
      <c r="J30" s="3">
        <v>-7</v>
      </c>
      <c r="K30" s="3">
        <v>-27</v>
      </c>
      <c r="L30" s="3">
        <v>-10</v>
      </c>
      <c r="M30" s="3">
        <v>-9.9282000000000146</v>
      </c>
      <c r="N30" s="3">
        <v>-5.8084999999999987</v>
      </c>
      <c r="O30" s="3">
        <v>-4.4375099999999996</v>
      </c>
      <c r="P30" s="3">
        <v>-30.174210000000013</v>
      </c>
      <c r="Q30" s="3">
        <v>-0.91665000000000041</v>
      </c>
      <c r="R30" s="3">
        <v>-0.65105600000000052</v>
      </c>
      <c r="S30" s="3">
        <v>-0.16180299999999992</v>
      </c>
      <c r="T30" s="3">
        <v>0</v>
      </c>
      <c r="U30" s="3">
        <v>0</v>
      </c>
    </row>
    <row r="31" spans="1:24" s="1" customFormat="1" ht="11.5" x14ac:dyDescent="0.25">
      <c r="A31" s="7" t="s">
        <v>35</v>
      </c>
      <c r="B31" s="3">
        <v>-435</v>
      </c>
      <c r="C31" s="3">
        <v>-429</v>
      </c>
      <c r="D31" s="3">
        <v>-1455</v>
      </c>
      <c r="E31" s="3">
        <v>-420</v>
      </c>
      <c r="F31" s="23">
        <v>-2739</v>
      </c>
      <c r="G31" s="3">
        <v>-410</v>
      </c>
      <c r="H31" s="3">
        <v>-368</v>
      </c>
      <c r="I31" s="3">
        <v>-376</v>
      </c>
      <c r="J31" s="3">
        <v>-382</v>
      </c>
      <c r="K31" s="3">
        <v>-1536</v>
      </c>
      <c r="L31" s="3">
        <v>-372</v>
      </c>
      <c r="M31" s="3">
        <v>-346.36503027392041</v>
      </c>
      <c r="N31" s="3">
        <v>-341.44600305096014</v>
      </c>
      <c r="O31" s="3">
        <v>-354.1998832560007</v>
      </c>
      <c r="P31" s="3">
        <v>-1414.0109165808813</v>
      </c>
      <c r="Q31" s="3">
        <v>-295.96915824947013</v>
      </c>
      <c r="R31" s="3">
        <v>-267.03302578001029</v>
      </c>
      <c r="S31" s="3">
        <v>-267.64983073070016</v>
      </c>
      <c r="T31" s="3">
        <v>-284</v>
      </c>
      <c r="U31" s="3">
        <v>-1118</v>
      </c>
    </row>
    <row r="32" spans="1:24" s="1" customFormat="1" ht="11.5" x14ac:dyDescent="0.25">
      <c r="A32" s="7" t="s">
        <v>36</v>
      </c>
      <c r="B32" s="3"/>
      <c r="C32" s="3"/>
      <c r="D32" s="3"/>
      <c r="E32" s="3"/>
      <c r="F32" s="19"/>
      <c r="G32" s="3"/>
      <c r="H32" s="3"/>
      <c r="I32" s="3"/>
      <c r="J32" s="3"/>
      <c r="K32" s="3"/>
      <c r="L32" s="3"/>
      <c r="M32" s="3"/>
      <c r="N32" s="3"/>
      <c r="O32" s="3">
        <v>-64</v>
      </c>
      <c r="P32" s="3">
        <v>-64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</row>
    <row r="33" spans="1:21" s="1" customFormat="1" ht="11.5" x14ac:dyDescent="0.25">
      <c r="A33" s="7" t="s">
        <v>37</v>
      </c>
      <c r="B33" s="3">
        <v>-869</v>
      </c>
      <c r="C33" s="3">
        <v>-913</v>
      </c>
      <c r="D33" s="3">
        <v>-928</v>
      </c>
      <c r="E33" s="3">
        <v>-1107</v>
      </c>
      <c r="F33" s="3">
        <v>-3817</v>
      </c>
      <c r="G33" s="3">
        <v>-848</v>
      </c>
      <c r="H33" s="3">
        <v>-797</v>
      </c>
      <c r="I33" s="3">
        <v>-786</v>
      </c>
      <c r="J33" s="3">
        <v>-823</v>
      </c>
      <c r="K33" s="3">
        <v>-3254</v>
      </c>
      <c r="L33" s="3">
        <v>-801</v>
      </c>
      <c r="M33" s="3">
        <v>-806</v>
      </c>
      <c r="N33" s="3">
        <v>-820</v>
      </c>
      <c r="O33" s="3">
        <v>-828</v>
      </c>
      <c r="P33" s="3">
        <v>-3255</v>
      </c>
      <c r="Q33" s="3">
        <v>-851</v>
      </c>
      <c r="R33" s="3">
        <v>-831</v>
      </c>
      <c r="S33" s="3">
        <v>-825</v>
      </c>
      <c r="T33" s="3">
        <v>-816</v>
      </c>
      <c r="U33" s="3">
        <v>-3322</v>
      </c>
    </row>
    <row r="34" spans="1:21" s="1" customFormat="1" ht="11.5" x14ac:dyDescent="0.25">
      <c r="A34" s="7" t="s">
        <v>38</v>
      </c>
      <c r="B34" s="3">
        <v>2</v>
      </c>
      <c r="C34" s="3">
        <v>1</v>
      </c>
      <c r="D34" s="3">
        <v>1</v>
      </c>
      <c r="E34" s="3">
        <v>3</v>
      </c>
      <c r="F34" s="3">
        <v>7</v>
      </c>
      <c r="G34" s="3">
        <v>2</v>
      </c>
      <c r="H34" s="3">
        <v>3</v>
      </c>
      <c r="I34" s="3">
        <v>3</v>
      </c>
      <c r="J34" s="3">
        <v>2</v>
      </c>
      <c r="K34" s="3">
        <v>10</v>
      </c>
      <c r="L34" s="3">
        <v>4</v>
      </c>
      <c r="M34" s="3">
        <v>3</v>
      </c>
      <c r="N34" s="3">
        <v>12</v>
      </c>
      <c r="O34" s="3">
        <v>3</v>
      </c>
      <c r="P34" s="3">
        <v>22</v>
      </c>
      <c r="Q34" s="3">
        <v>4</v>
      </c>
      <c r="R34" s="3">
        <v>8</v>
      </c>
      <c r="S34" s="3">
        <v>3</v>
      </c>
      <c r="T34" s="3">
        <v>3</v>
      </c>
      <c r="U34" s="3">
        <v>18</v>
      </c>
    </row>
    <row r="35" spans="1:21" s="1" customFormat="1" ht="11.5" x14ac:dyDescent="0.25">
      <c r="A35" s="6" t="s">
        <v>39</v>
      </c>
      <c r="B35" s="4">
        <v>0</v>
      </c>
      <c r="C35" s="4">
        <v>0</v>
      </c>
      <c r="D35" s="4">
        <v>-1</v>
      </c>
      <c r="E35" s="4">
        <v>3</v>
      </c>
      <c r="F35" s="4">
        <v>2</v>
      </c>
      <c r="G35" s="4">
        <v>12</v>
      </c>
      <c r="H35" s="4">
        <v>0</v>
      </c>
      <c r="I35" s="4">
        <v>-121</v>
      </c>
      <c r="J35" s="4">
        <v>-34</v>
      </c>
      <c r="K35" s="4">
        <v>-143</v>
      </c>
      <c r="L35" s="4">
        <v>24</v>
      </c>
      <c r="M35" s="4">
        <v>56</v>
      </c>
      <c r="N35" s="4">
        <v>90</v>
      </c>
      <c r="O35" s="4">
        <v>-75</v>
      </c>
      <c r="P35" s="4">
        <v>95</v>
      </c>
      <c r="Q35" s="4">
        <v>2</v>
      </c>
      <c r="R35" s="4">
        <v>147</v>
      </c>
      <c r="S35" s="4">
        <v>-7</v>
      </c>
      <c r="T35" s="4">
        <v>3</v>
      </c>
      <c r="U35" s="4">
        <v>145</v>
      </c>
    </row>
    <row r="36" spans="1:21" s="24" customFormat="1" ht="11.5" x14ac:dyDescent="0.25">
      <c r="A36" s="5" t="s">
        <v>40</v>
      </c>
      <c r="B36" s="13">
        <v>-761</v>
      </c>
      <c r="C36" s="13">
        <v>-3311</v>
      </c>
      <c r="D36" s="13">
        <v>-2704</v>
      </c>
      <c r="E36" s="13">
        <v>-2719</v>
      </c>
      <c r="F36" s="13">
        <v>-9495</v>
      </c>
      <c r="G36" s="13">
        <v>-2150</v>
      </c>
      <c r="H36" s="13">
        <v>-2018</v>
      </c>
      <c r="I36" s="13">
        <v>-852</v>
      </c>
      <c r="J36" s="13">
        <v>-474</v>
      </c>
      <c r="K36" s="13">
        <v>-5494</v>
      </c>
      <c r="L36" s="13">
        <v>-1329</v>
      </c>
      <c r="M36" s="13">
        <v>-763.29323027392047</v>
      </c>
      <c r="N36" s="13">
        <v>-1148.25450305096</v>
      </c>
      <c r="O36" s="13">
        <v>-91.637393256000678</v>
      </c>
      <c r="P36" s="13">
        <v>-3332.1851265808809</v>
      </c>
      <c r="Q36" s="38">
        <v>-2633.8858082494698</v>
      </c>
      <c r="R36" s="38">
        <v>-985.68408178001027</v>
      </c>
      <c r="S36" s="38">
        <v>1577</v>
      </c>
      <c r="T36" s="13">
        <v>-662</v>
      </c>
      <c r="U36" s="13">
        <v>-2705</v>
      </c>
    </row>
    <row r="37" spans="1:21" s="1" customFormat="1" ht="11.5" x14ac:dyDescent="0.25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1" customFormat="1" ht="11.5" x14ac:dyDescent="0.25">
      <c r="A38" s="7" t="s">
        <v>41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 s="1" customFormat="1" ht="11.5" x14ac:dyDescent="0.25">
      <c r="A39" s="7" t="s">
        <v>42</v>
      </c>
      <c r="B39" s="3">
        <v>32</v>
      </c>
      <c r="C39" s="3">
        <v>24</v>
      </c>
      <c r="D39" s="3">
        <v>20</v>
      </c>
      <c r="E39" s="3">
        <v>16</v>
      </c>
      <c r="F39" s="3">
        <v>76</v>
      </c>
      <c r="G39" s="3">
        <v>6</v>
      </c>
      <c r="H39" s="3">
        <v>7</v>
      </c>
      <c r="I39" s="3">
        <v>3</v>
      </c>
      <c r="J39" s="3">
        <v>4</v>
      </c>
      <c r="K39" s="3">
        <v>20</v>
      </c>
      <c r="L39" s="3">
        <v>14</v>
      </c>
      <c r="M39" s="3">
        <v>12</v>
      </c>
      <c r="N39" s="3">
        <v>52</v>
      </c>
      <c r="O39" s="3">
        <v>141</v>
      </c>
      <c r="P39" s="3">
        <v>219</v>
      </c>
      <c r="Q39" s="3">
        <v>193</v>
      </c>
      <c r="R39" s="3">
        <v>225</v>
      </c>
      <c r="S39" s="3">
        <v>285</v>
      </c>
      <c r="T39" s="3">
        <v>319</v>
      </c>
      <c r="U39" s="3">
        <v>1016</v>
      </c>
    </row>
    <row r="40" spans="1:21" s="1" customFormat="1" ht="11.5" x14ac:dyDescent="0.25">
      <c r="A40" s="7" t="s">
        <v>43</v>
      </c>
      <c r="B40" s="3">
        <v>-153</v>
      </c>
      <c r="C40" s="3">
        <v>-169</v>
      </c>
      <c r="D40" s="3">
        <v>-188</v>
      </c>
      <c r="E40" s="3">
        <v>-223</v>
      </c>
      <c r="F40" s="3">
        <v>-717</v>
      </c>
      <c r="G40" s="3">
        <v>-132</v>
      </c>
      <c r="H40" s="3">
        <v>-151</v>
      </c>
      <c r="I40" s="3">
        <v>-180</v>
      </c>
      <c r="J40" s="3">
        <v>-146</v>
      </c>
      <c r="K40" s="3">
        <v>-609</v>
      </c>
      <c r="L40" s="3">
        <v>-183</v>
      </c>
      <c r="M40" s="3">
        <v>-200</v>
      </c>
      <c r="N40" s="3">
        <v>-245</v>
      </c>
      <c r="O40" s="3">
        <v>-425</v>
      </c>
      <c r="P40" s="3">
        <v>-1053</v>
      </c>
      <c r="Q40" s="3">
        <v>-662</v>
      </c>
      <c r="R40" s="3">
        <v>-661</v>
      </c>
      <c r="S40" s="3">
        <v>-736</v>
      </c>
      <c r="T40" s="3">
        <f>-698-26-2</f>
        <v>-726</v>
      </c>
      <c r="U40" s="3">
        <f>-2747-84+52</f>
        <v>-2779</v>
      </c>
    </row>
    <row r="41" spans="1:21" s="1" customFormat="1" ht="11.5" x14ac:dyDescent="0.25">
      <c r="A41" s="7" t="s">
        <v>44</v>
      </c>
      <c r="B41" s="3">
        <v>-199</v>
      </c>
      <c r="C41" s="3">
        <v>-262</v>
      </c>
      <c r="D41" s="3">
        <v>826</v>
      </c>
      <c r="E41" s="3">
        <v>-326</v>
      </c>
      <c r="F41" s="3">
        <v>39</v>
      </c>
      <c r="G41" s="3">
        <v>361</v>
      </c>
      <c r="H41" s="3">
        <v>-169</v>
      </c>
      <c r="I41" s="3">
        <v>-305</v>
      </c>
      <c r="J41" s="3">
        <v>-329</v>
      </c>
      <c r="K41" s="3">
        <v>-442</v>
      </c>
      <c r="L41" s="3">
        <v>-1099</v>
      </c>
      <c r="M41" s="3">
        <v>-606</v>
      </c>
      <c r="N41" s="3">
        <v>-650</v>
      </c>
      <c r="O41" s="3">
        <v>-1325</v>
      </c>
      <c r="P41" s="3">
        <v>-3680</v>
      </c>
      <c r="Q41" s="3">
        <v>654</v>
      </c>
      <c r="R41" s="3">
        <v>8</v>
      </c>
      <c r="S41" s="3">
        <v>-669</v>
      </c>
      <c r="T41" s="3">
        <f>-223-818</f>
        <v>-1041</v>
      </c>
      <c r="U41" s="3">
        <f>-894-154</f>
        <v>-1048</v>
      </c>
    </row>
    <row r="42" spans="1:21" s="24" customFormat="1" ht="11.5" x14ac:dyDescent="0.25">
      <c r="A42" s="21" t="s">
        <v>45</v>
      </c>
      <c r="B42" s="20">
        <v>-1081</v>
      </c>
      <c r="C42" s="20">
        <v>-3718</v>
      </c>
      <c r="D42" s="20">
        <v>-2046</v>
      </c>
      <c r="E42" s="20">
        <v>-3252</v>
      </c>
      <c r="F42" s="20">
        <v>-10097</v>
      </c>
      <c r="G42" s="20">
        <v>-1915</v>
      </c>
      <c r="H42" s="20">
        <v>-2331</v>
      </c>
      <c r="I42" s="20">
        <v>-1334</v>
      </c>
      <c r="J42" s="20">
        <v>-945</v>
      </c>
      <c r="K42" s="20">
        <v>-6525</v>
      </c>
      <c r="L42" s="20">
        <v>-2597</v>
      </c>
      <c r="M42" s="20">
        <v>-1557.2932302739205</v>
      </c>
      <c r="N42" s="20">
        <v>-1991.25450305096</v>
      </c>
      <c r="O42" s="20">
        <v>-1700.6373932560007</v>
      </c>
      <c r="P42" s="20">
        <v>-7846.1851265808809</v>
      </c>
      <c r="Q42" s="39">
        <v>-2448.8858082494698</v>
      </c>
      <c r="R42" s="39">
        <v>-1413.6840817800103</v>
      </c>
      <c r="S42" s="39">
        <v>457</v>
      </c>
      <c r="T42" s="20">
        <v>-2110</v>
      </c>
      <c r="U42" s="20">
        <v>-5516</v>
      </c>
    </row>
    <row r="43" spans="1:21" s="1" customFormat="1" ht="11.5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1" customFormat="1" ht="11.5" x14ac:dyDescent="0.25">
      <c r="A44" s="28" t="s">
        <v>46</v>
      </c>
      <c r="B44" s="4">
        <v>225</v>
      </c>
      <c r="C44" s="4">
        <v>252</v>
      </c>
      <c r="D44" s="4">
        <v>-298</v>
      </c>
      <c r="E44" s="4">
        <v>686</v>
      </c>
      <c r="F44" s="23">
        <v>865</v>
      </c>
      <c r="G44" s="4">
        <v>-118</v>
      </c>
      <c r="H44" s="4">
        <v>-79</v>
      </c>
      <c r="I44" s="4">
        <v>-2</v>
      </c>
      <c r="J44" s="4">
        <v>201</v>
      </c>
      <c r="K44" s="4">
        <v>2</v>
      </c>
      <c r="L44" s="4">
        <v>155</v>
      </c>
      <c r="M44" s="4">
        <v>37</v>
      </c>
      <c r="N44" s="4">
        <v>143</v>
      </c>
      <c r="O44" s="4">
        <v>463</v>
      </c>
      <c r="P44" s="4">
        <v>798</v>
      </c>
      <c r="Q44" s="4">
        <v>-260</v>
      </c>
      <c r="R44" s="4">
        <v>-111</v>
      </c>
      <c r="S44" s="4">
        <v>4</v>
      </c>
      <c r="T44" s="4">
        <v>182</v>
      </c>
      <c r="U44" s="4">
        <v>-185</v>
      </c>
    </row>
    <row r="45" spans="1:21" s="24" customFormat="1" ht="11.5" x14ac:dyDescent="0.25">
      <c r="A45" s="24" t="s">
        <v>47</v>
      </c>
      <c r="B45" s="13">
        <v>-856</v>
      </c>
      <c r="C45" s="13">
        <v>-3466</v>
      </c>
      <c r="D45" s="13">
        <v>-2344</v>
      </c>
      <c r="E45" s="13">
        <v>-2566</v>
      </c>
      <c r="F45" s="13">
        <v>-9232</v>
      </c>
      <c r="G45" s="13">
        <v>-2033</v>
      </c>
      <c r="H45" s="13">
        <v>-2410</v>
      </c>
      <c r="I45" s="13">
        <v>-1336</v>
      </c>
      <c r="J45" s="13">
        <v>-744</v>
      </c>
      <c r="K45" s="13">
        <v>-6523</v>
      </c>
      <c r="L45" s="13">
        <v>-2442</v>
      </c>
      <c r="M45" s="13">
        <v>-1520.2932302739205</v>
      </c>
      <c r="N45" s="13">
        <v>-1848.25450305096</v>
      </c>
      <c r="O45" s="13">
        <v>-1237.6373932560007</v>
      </c>
      <c r="P45" s="13">
        <v>-7048.1851265808809</v>
      </c>
      <c r="Q45" s="38">
        <v>-2708.8858082494698</v>
      </c>
      <c r="R45" s="38">
        <v>-1524.6840817800103</v>
      </c>
      <c r="S45" s="38">
        <v>461</v>
      </c>
      <c r="T45" s="13">
        <v>-1928</v>
      </c>
      <c r="U45" s="13">
        <v>-5701</v>
      </c>
    </row>
    <row r="46" spans="1:21" s="1" customFormat="1" ht="11.5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1" customFormat="1" ht="11.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s="1" customFormat="1" ht="11.5" x14ac:dyDescent="0.25">
      <c r="A48" s="7" t="s">
        <v>48</v>
      </c>
    </row>
    <row r="49" spans="1:21" s="1" customFormat="1" ht="11.5" x14ac:dyDescent="0.25">
      <c r="A49" s="7" t="s">
        <v>49</v>
      </c>
      <c r="B49" s="3">
        <v>-856</v>
      </c>
      <c r="C49" s="3">
        <v>-3466</v>
      </c>
      <c r="D49" s="3">
        <v>-2344</v>
      </c>
      <c r="E49" s="3">
        <v>-2566</v>
      </c>
      <c r="F49" s="3">
        <v>-9232</v>
      </c>
      <c r="G49" s="3">
        <v>-2033</v>
      </c>
      <c r="H49" s="3">
        <v>-2410</v>
      </c>
      <c r="I49" s="3">
        <v>-1336</v>
      </c>
      <c r="J49" s="3">
        <v>-744</v>
      </c>
      <c r="K49" s="3">
        <v>-6523</v>
      </c>
      <c r="L49" s="3">
        <v>-2442</v>
      </c>
      <c r="M49" s="3">
        <v>-1520.2932302739205</v>
      </c>
      <c r="N49" s="3">
        <v>-1848.25450305096</v>
      </c>
      <c r="O49" s="3">
        <v>-1237.6373932560007</v>
      </c>
      <c r="P49" s="3">
        <v>-7048.1851265808809</v>
      </c>
      <c r="Q49" s="3">
        <v>-2708.8858082494698</v>
      </c>
      <c r="R49" s="3">
        <v>-1524.6840817800103</v>
      </c>
      <c r="S49" s="3">
        <v>511.68836626929988</v>
      </c>
      <c r="T49" s="3">
        <v>-1928</v>
      </c>
      <c r="U49" s="3">
        <v>-5701</v>
      </c>
    </row>
    <row r="50" spans="1:21" s="1" customFormat="1" ht="11.5" x14ac:dyDescent="0.25">
      <c r="A50" s="7" t="s">
        <v>50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</row>
    <row r="51" spans="1:21" s="1" customFormat="1" ht="11.5" x14ac:dyDescent="0.25"/>
    <row r="52" spans="1:21" s="1" customFormat="1" ht="11.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s="1" customFormat="1" ht="11.5" hidden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s="1" customFormat="1" ht="11.5" hidden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s="1" customFormat="1" ht="11.5" hidden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s="1" customFormat="1" ht="11.5" hidden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s="1" customFormat="1" ht="11.5" hidden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s="1" customFormat="1" ht="11.5" hidden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s="1" customFormat="1" ht="11.5" hidden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s="1" customFormat="1" ht="11.5" hidden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s="1" customFormat="1" ht="11.5" hidden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s="1" customFormat="1" ht="11.5" hidden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s="1" customFormat="1" ht="11.5" hidden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s="1" customFormat="1" ht="11.5" hidden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s="1" customFormat="1" ht="11.5" hidden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s="1" customFormat="1" ht="11.5" hidden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s="1" customFormat="1" ht="11.5" hidden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s="1" customFormat="1" ht="11.5" hidden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s="1" customFormat="1" ht="11.5" hidden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s="1" customFormat="1" ht="11.5" hidden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s="1" customFormat="1" ht="11.5" hidden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s="1" customFormat="1" ht="11.5" hidden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s="1" customFormat="1" ht="11.5" hidden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s="1" customFormat="1" ht="11.5" hidden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s="1" customFormat="1" ht="11.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s="1" customFormat="1" ht="11.5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s="1" customFormat="1" ht="11.5" x14ac:dyDescent="0.25">
      <c r="A77" s="28"/>
      <c r="B77" s="2" t="s">
        <v>1</v>
      </c>
      <c r="C77" s="2">
        <v>2020</v>
      </c>
      <c r="D77" s="2">
        <v>2020</v>
      </c>
      <c r="E77" s="2">
        <v>2020</v>
      </c>
      <c r="F77" s="2">
        <v>2020</v>
      </c>
      <c r="G77" s="2" t="s">
        <v>1</v>
      </c>
      <c r="H77" s="2">
        <v>2021</v>
      </c>
      <c r="I77" s="2">
        <v>2021</v>
      </c>
      <c r="J77" s="2">
        <v>2021</v>
      </c>
      <c r="K77" s="2" t="s">
        <v>2</v>
      </c>
      <c r="L77" s="2" t="s">
        <v>3</v>
      </c>
      <c r="M77" s="2">
        <v>2022</v>
      </c>
      <c r="N77" s="2">
        <v>2022</v>
      </c>
      <c r="O77" s="2">
        <v>2022</v>
      </c>
      <c r="P77" s="2" t="s">
        <v>3</v>
      </c>
      <c r="Q77" s="2" t="s">
        <v>4</v>
      </c>
      <c r="R77" s="2">
        <v>2023</v>
      </c>
      <c r="S77" s="2">
        <v>2023</v>
      </c>
      <c r="T77" s="2">
        <v>2023</v>
      </c>
      <c r="U77" s="2" t="s">
        <v>4</v>
      </c>
    </row>
    <row r="78" spans="1:21" s="1" customFormat="1" ht="11.5" x14ac:dyDescent="0.25">
      <c r="A78" s="24" t="s">
        <v>51</v>
      </c>
      <c r="B78" s="15" t="s">
        <v>6</v>
      </c>
      <c r="C78" s="15" t="s">
        <v>7</v>
      </c>
      <c r="D78" s="15" t="s">
        <v>8</v>
      </c>
      <c r="E78" s="15" t="s">
        <v>9</v>
      </c>
      <c r="F78" s="15" t="s">
        <v>6</v>
      </c>
      <c r="G78" s="15" t="s">
        <v>6</v>
      </c>
      <c r="H78" s="15" t="s">
        <v>7</v>
      </c>
      <c r="I78" s="15" t="s">
        <v>8</v>
      </c>
      <c r="J78" s="15" t="s">
        <v>9</v>
      </c>
      <c r="K78" s="15" t="s">
        <v>6</v>
      </c>
      <c r="L78" s="15" t="s">
        <v>6</v>
      </c>
      <c r="M78" s="15" t="s">
        <v>7</v>
      </c>
      <c r="N78" s="15" t="s">
        <v>8</v>
      </c>
      <c r="O78" s="15" t="s">
        <v>9</v>
      </c>
      <c r="P78" s="15" t="s">
        <v>6</v>
      </c>
      <c r="Q78" s="15" t="s">
        <v>6</v>
      </c>
      <c r="R78" s="15" t="s">
        <v>7</v>
      </c>
      <c r="S78" s="15" t="s">
        <v>8</v>
      </c>
      <c r="T78" s="15" t="s">
        <v>9</v>
      </c>
      <c r="U78" s="15" t="s">
        <v>6</v>
      </c>
    </row>
    <row r="79" spans="1:21" s="1" customFormat="1" ht="11.5" x14ac:dyDescent="0.25">
      <c r="A79" s="6" t="s">
        <v>10</v>
      </c>
      <c r="B79" s="16" t="s">
        <v>11</v>
      </c>
      <c r="C79" s="16" t="s">
        <v>12</v>
      </c>
      <c r="D79" s="16" t="s">
        <v>13</v>
      </c>
      <c r="E79" s="16" t="s">
        <v>14</v>
      </c>
      <c r="F79" s="16" t="s">
        <v>14</v>
      </c>
      <c r="G79" s="16" t="s">
        <v>11</v>
      </c>
      <c r="H79" s="16" t="s">
        <v>12</v>
      </c>
      <c r="I79" s="16" t="s">
        <v>13</v>
      </c>
      <c r="J79" s="16" t="s">
        <v>14</v>
      </c>
      <c r="K79" s="16" t="s">
        <v>14</v>
      </c>
      <c r="L79" s="2" t="s">
        <v>11</v>
      </c>
      <c r="M79" s="2" t="s">
        <v>12</v>
      </c>
      <c r="N79" s="2" t="s">
        <v>13</v>
      </c>
      <c r="O79" s="2" t="s">
        <v>14</v>
      </c>
      <c r="P79" s="2" t="s">
        <v>14</v>
      </c>
      <c r="Q79" s="2" t="s">
        <v>11</v>
      </c>
      <c r="R79" s="2" t="s">
        <v>12</v>
      </c>
      <c r="S79" s="2" t="s">
        <v>13</v>
      </c>
      <c r="T79" s="2" t="s">
        <v>14</v>
      </c>
      <c r="U79" s="2" t="s">
        <v>14</v>
      </c>
    </row>
    <row r="80" spans="1:21" s="1" customFormat="1" ht="11.5" x14ac:dyDescent="0.25">
      <c r="A80" s="7" t="s">
        <v>52</v>
      </c>
      <c r="B80" s="3">
        <v>-34</v>
      </c>
      <c r="C80" s="3">
        <v>-161</v>
      </c>
      <c r="D80" s="3">
        <v>-62</v>
      </c>
      <c r="E80" s="3">
        <v>-60</v>
      </c>
      <c r="F80" s="3">
        <v>-317</v>
      </c>
      <c r="G80" s="3">
        <v>-67</v>
      </c>
      <c r="H80" s="3">
        <v>-81</v>
      </c>
      <c r="I80" s="3">
        <v>-77</v>
      </c>
      <c r="J80" s="3">
        <v>-84</v>
      </c>
      <c r="K80" s="3">
        <v>-309</v>
      </c>
      <c r="L80" s="3">
        <v>-106</v>
      </c>
      <c r="M80" s="3">
        <v>-96</v>
      </c>
      <c r="N80" s="3">
        <v>-86</v>
      </c>
      <c r="O80" s="3">
        <v>-90</v>
      </c>
      <c r="P80" s="3">
        <v>-378</v>
      </c>
      <c r="Q80" s="3">
        <v>-115</v>
      </c>
      <c r="R80" s="3">
        <v>-98</v>
      </c>
      <c r="S80" s="3">
        <v>-86</v>
      </c>
      <c r="T80" s="3">
        <v>-92</v>
      </c>
      <c r="U80" s="3">
        <v>-391</v>
      </c>
    </row>
    <row r="81" spans="1:21" s="1" customFormat="1" ht="11.5" x14ac:dyDescent="0.25">
      <c r="A81" s="7" t="s">
        <v>53</v>
      </c>
      <c r="B81" s="3">
        <v>-11</v>
      </c>
      <c r="C81" s="3">
        <v>-69</v>
      </c>
      <c r="D81" s="3">
        <v>-11</v>
      </c>
      <c r="E81" s="3">
        <v>-25</v>
      </c>
      <c r="F81" s="3">
        <v>-116</v>
      </c>
      <c r="G81" s="3">
        <v>-68</v>
      </c>
      <c r="H81" s="3">
        <v>-46</v>
      </c>
      <c r="I81" s="3">
        <v>-33</v>
      </c>
      <c r="J81" s="3">
        <v>-28</v>
      </c>
      <c r="K81" s="3">
        <v>-175</v>
      </c>
      <c r="L81" s="3">
        <v>-31</v>
      </c>
      <c r="M81" s="3">
        <v>-35</v>
      </c>
      <c r="N81" s="3">
        <v>-26</v>
      </c>
      <c r="O81" s="3">
        <v>-36</v>
      </c>
      <c r="P81" s="3">
        <v>-128</v>
      </c>
      <c r="Q81" s="3">
        <v>-31</v>
      </c>
      <c r="R81" s="3">
        <v>-39</v>
      </c>
      <c r="S81" s="3">
        <v>-40</v>
      </c>
      <c r="T81" s="3">
        <v>-35</v>
      </c>
      <c r="U81" s="3">
        <v>-145</v>
      </c>
    </row>
    <row r="82" spans="1:21" s="1" customFormat="1" ht="11.5" x14ac:dyDescent="0.25">
      <c r="A82" s="7" t="s">
        <v>54</v>
      </c>
      <c r="B82" s="3">
        <v>-9</v>
      </c>
      <c r="C82" s="3">
        <v>-31</v>
      </c>
      <c r="D82" s="3">
        <v>-11</v>
      </c>
      <c r="E82" s="3">
        <v>-6</v>
      </c>
      <c r="F82" s="3">
        <v>-57</v>
      </c>
      <c r="G82" s="3">
        <v>-8</v>
      </c>
      <c r="H82" s="3">
        <v>-6</v>
      </c>
      <c r="I82" s="3">
        <v>-9</v>
      </c>
      <c r="J82" s="3">
        <v>-8</v>
      </c>
      <c r="K82" s="3">
        <v>-31</v>
      </c>
      <c r="L82" s="3">
        <v>-10</v>
      </c>
      <c r="M82" s="3">
        <v>-19</v>
      </c>
      <c r="N82" s="3">
        <v>-16</v>
      </c>
      <c r="O82" s="3">
        <v>-17</v>
      </c>
      <c r="P82" s="3">
        <v>-62</v>
      </c>
      <c r="Q82" s="3">
        <v>-21</v>
      </c>
      <c r="R82" s="3">
        <v>-20</v>
      </c>
      <c r="S82" s="3">
        <v>-10</v>
      </c>
      <c r="T82" s="3">
        <v>-18</v>
      </c>
      <c r="U82" s="3">
        <v>-69</v>
      </c>
    </row>
    <row r="83" spans="1:21" s="1" customFormat="1" ht="11.5" x14ac:dyDescent="0.25">
      <c r="A83" s="7" t="s">
        <v>55</v>
      </c>
      <c r="B83" s="3">
        <v>-18</v>
      </c>
      <c r="C83" s="3">
        <v>-81</v>
      </c>
      <c r="D83" s="3">
        <v>-31</v>
      </c>
      <c r="E83" s="3">
        <v>-33</v>
      </c>
      <c r="F83" s="3">
        <v>-163</v>
      </c>
      <c r="G83" s="3">
        <v>-34</v>
      </c>
      <c r="H83" s="3">
        <v>-31</v>
      </c>
      <c r="I83" s="3">
        <v>-31</v>
      </c>
      <c r="J83" s="3">
        <v>-39</v>
      </c>
      <c r="K83" s="3">
        <v>-135</v>
      </c>
      <c r="L83" s="3">
        <v>-46</v>
      </c>
      <c r="M83" s="3">
        <v>-39</v>
      </c>
      <c r="N83" s="3">
        <v>-55</v>
      </c>
      <c r="O83" s="3">
        <v>-47</v>
      </c>
      <c r="P83" s="3">
        <v>-187</v>
      </c>
      <c r="Q83" s="3">
        <v>-30</v>
      </c>
      <c r="R83" s="3">
        <v>-30</v>
      </c>
      <c r="S83" s="3">
        <v>-30</v>
      </c>
      <c r="T83" s="3">
        <v>-41</v>
      </c>
      <c r="U83" s="3">
        <v>-131</v>
      </c>
    </row>
    <row r="84" spans="1:21" s="1" customFormat="1" ht="11.5" x14ac:dyDescent="0.25">
      <c r="A84" s="7" t="s">
        <v>56</v>
      </c>
      <c r="B84" s="3">
        <v>-36</v>
      </c>
      <c r="C84" s="3">
        <v>-136</v>
      </c>
      <c r="D84" s="3">
        <v>-11</v>
      </c>
      <c r="E84" s="3">
        <v>-27</v>
      </c>
      <c r="F84" s="3">
        <v>-210</v>
      </c>
      <c r="G84" s="3">
        <v>-22</v>
      </c>
      <c r="H84" s="3">
        <v>-11</v>
      </c>
      <c r="I84" s="3">
        <v>-24</v>
      </c>
      <c r="J84" s="3">
        <v>-51</v>
      </c>
      <c r="K84" s="3">
        <v>-108</v>
      </c>
      <c r="L84" s="3">
        <v>-61</v>
      </c>
      <c r="M84" s="3">
        <v>-67</v>
      </c>
      <c r="N84" s="3">
        <v>-76</v>
      </c>
      <c r="O84" s="3">
        <v>-81</v>
      </c>
      <c r="P84" s="3">
        <v>-285</v>
      </c>
      <c r="Q84" s="3">
        <v>-91</v>
      </c>
      <c r="R84" s="3">
        <v>-78</v>
      </c>
      <c r="S84" s="3">
        <v>-118</v>
      </c>
      <c r="T84" s="3">
        <v>-142</v>
      </c>
      <c r="U84" s="3">
        <v>-429</v>
      </c>
    </row>
    <row r="85" spans="1:21" s="1" customFormat="1" ht="11.5" x14ac:dyDescent="0.25">
      <c r="A85" s="7" t="s">
        <v>57</v>
      </c>
      <c r="B85" s="3">
        <v>-17</v>
      </c>
      <c r="C85" s="3">
        <v>-53</v>
      </c>
      <c r="D85" s="3">
        <v>-10</v>
      </c>
      <c r="E85" s="3">
        <v>-6</v>
      </c>
      <c r="F85" s="3">
        <v>-86</v>
      </c>
      <c r="G85" s="3">
        <v>-2</v>
      </c>
      <c r="H85" s="3">
        <v>-1</v>
      </c>
      <c r="I85" s="3">
        <v>-20</v>
      </c>
      <c r="J85" s="3">
        <v>-2</v>
      </c>
      <c r="K85" s="3">
        <v>-25</v>
      </c>
      <c r="L85" s="3">
        <v>-15</v>
      </c>
      <c r="M85" s="3">
        <v>-22</v>
      </c>
      <c r="N85" s="3">
        <v>-41</v>
      </c>
      <c r="O85" s="3">
        <v>-65</v>
      </c>
      <c r="P85" s="3">
        <v>-143</v>
      </c>
      <c r="Q85" s="3">
        <v>-61</v>
      </c>
      <c r="R85" s="3">
        <v>-94</v>
      </c>
      <c r="S85" s="3">
        <v>-36</v>
      </c>
      <c r="T85" s="3">
        <v>-41</v>
      </c>
      <c r="U85" s="3">
        <v>-232</v>
      </c>
    </row>
    <row r="86" spans="1:21" s="1" customFormat="1" ht="11.5" x14ac:dyDescent="0.25">
      <c r="A86" s="6" t="s">
        <v>58</v>
      </c>
      <c r="B86" s="4">
        <v>-367</v>
      </c>
      <c r="C86" s="4">
        <v>791</v>
      </c>
      <c r="D86" s="4">
        <v>401</v>
      </c>
      <c r="E86" s="4">
        <v>74</v>
      </c>
      <c r="F86" s="4">
        <v>899</v>
      </c>
      <c r="G86" s="4">
        <v>129</v>
      </c>
      <c r="H86" s="4">
        <v>261</v>
      </c>
      <c r="I86" s="4">
        <v>280</v>
      </c>
      <c r="J86" s="4">
        <v>180</v>
      </c>
      <c r="K86" s="4">
        <v>850</v>
      </c>
      <c r="L86" s="4">
        <v>-65</v>
      </c>
      <c r="M86" s="4">
        <v>-1</v>
      </c>
      <c r="N86" s="4">
        <v>-15</v>
      </c>
      <c r="O86" s="4">
        <v>-253</v>
      </c>
      <c r="P86" s="4">
        <v>-332</v>
      </c>
      <c r="Q86" s="4">
        <v>-377</v>
      </c>
      <c r="R86" s="4">
        <v>-55</v>
      </c>
      <c r="S86" s="4">
        <v>-198</v>
      </c>
      <c r="T86" s="4">
        <f>-289-39</f>
        <v>-328</v>
      </c>
      <c r="U86" s="4">
        <f>-804-153</f>
        <v>-957</v>
      </c>
    </row>
    <row r="87" spans="1:21" s="24" customFormat="1" ht="11.5" x14ac:dyDescent="0.25">
      <c r="A87" s="5" t="s">
        <v>59</v>
      </c>
      <c r="B87" s="13">
        <v>-492</v>
      </c>
      <c r="C87" s="13">
        <v>260</v>
      </c>
      <c r="D87" s="13">
        <v>265</v>
      </c>
      <c r="E87" s="13">
        <v>-83</v>
      </c>
      <c r="F87" s="13">
        <v>-50</v>
      </c>
      <c r="G87" s="13">
        <v>-72</v>
      </c>
      <c r="H87" s="13">
        <v>85</v>
      </c>
      <c r="I87" s="13">
        <v>86</v>
      </c>
      <c r="J87" s="13">
        <v>-32</v>
      </c>
      <c r="K87" s="13">
        <v>67</v>
      </c>
      <c r="L87" s="13">
        <v>-334</v>
      </c>
      <c r="M87" s="13">
        <v>-279</v>
      </c>
      <c r="N87" s="13">
        <v>-315</v>
      </c>
      <c r="O87" s="13">
        <v>-589</v>
      </c>
      <c r="P87" s="13">
        <v>-1515</v>
      </c>
      <c r="Q87" s="13">
        <v>-726</v>
      </c>
      <c r="R87" s="13">
        <v>-414</v>
      </c>
      <c r="S87" s="13">
        <v>-518</v>
      </c>
      <c r="T87" s="13">
        <v>-697</v>
      </c>
      <c r="U87" s="13">
        <v>-2354</v>
      </c>
    </row>
    <row r="88" spans="1:21" s="1" customFormat="1" ht="11.5" x14ac:dyDescent="0.25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s="1" customFormat="1" ht="11.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s="1" customFormat="1" ht="11.5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s="1" customFormat="1" ht="11.5" x14ac:dyDescent="0.25">
      <c r="A91" s="28"/>
      <c r="B91" s="2" t="s">
        <v>1</v>
      </c>
      <c r="C91" s="2">
        <v>2020</v>
      </c>
      <c r="D91" s="2">
        <v>2020</v>
      </c>
      <c r="E91" s="2">
        <v>2020</v>
      </c>
      <c r="F91" s="2">
        <v>2020</v>
      </c>
      <c r="G91" s="2" t="s">
        <v>2</v>
      </c>
      <c r="H91" s="2">
        <v>2021</v>
      </c>
      <c r="I91" s="2">
        <v>2021</v>
      </c>
      <c r="J91" s="2">
        <v>2021</v>
      </c>
      <c r="K91" s="2" t="s">
        <v>2</v>
      </c>
      <c r="L91" s="2" t="s">
        <v>3</v>
      </c>
      <c r="M91" s="2">
        <v>2022</v>
      </c>
      <c r="N91" s="2">
        <v>2022</v>
      </c>
      <c r="O91" s="2">
        <v>2022</v>
      </c>
      <c r="P91" s="2" t="s">
        <v>3</v>
      </c>
      <c r="Q91" s="2" t="s">
        <v>4</v>
      </c>
      <c r="R91" s="2">
        <v>2023</v>
      </c>
      <c r="S91" s="2">
        <v>2023</v>
      </c>
      <c r="T91" s="2">
        <v>2023</v>
      </c>
      <c r="U91" s="2" t="s">
        <v>4</v>
      </c>
    </row>
    <row r="92" spans="1:21" s="1" customFormat="1" ht="11.5" x14ac:dyDescent="0.25">
      <c r="A92" s="24" t="s">
        <v>60</v>
      </c>
      <c r="B92" s="15" t="s">
        <v>6</v>
      </c>
      <c r="C92" s="15" t="s">
        <v>7</v>
      </c>
      <c r="D92" s="15" t="s">
        <v>8</v>
      </c>
      <c r="E92" s="15" t="s">
        <v>9</v>
      </c>
      <c r="F92" s="15" t="s">
        <v>6</v>
      </c>
      <c r="G92" s="15" t="s">
        <v>6</v>
      </c>
      <c r="H92" s="15" t="s">
        <v>7</v>
      </c>
      <c r="I92" s="15" t="s">
        <v>8</v>
      </c>
      <c r="J92" s="15" t="s">
        <v>9</v>
      </c>
      <c r="K92" s="15" t="s">
        <v>6</v>
      </c>
      <c r="L92" s="15" t="s">
        <v>6</v>
      </c>
      <c r="M92" s="15" t="s">
        <v>7</v>
      </c>
      <c r="N92" s="15" t="s">
        <v>8</v>
      </c>
      <c r="O92" s="15" t="s">
        <v>9</v>
      </c>
      <c r="P92" s="15" t="s">
        <v>6</v>
      </c>
      <c r="Q92" s="15" t="s">
        <v>6</v>
      </c>
      <c r="R92" s="15" t="s">
        <v>7</v>
      </c>
      <c r="S92" s="15" t="s">
        <v>8</v>
      </c>
      <c r="T92" s="15" t="s">
        <v>9</v>
      </c>
      <c r="U92" s="15" t="s">
        <v>6</v>
      </c>
    </row>
    <row r="93" spans="1:21" s="1" customFormat="1" ht="11.5" x14ac:dyDescent="0.25">
      <c r="A93" s="6" t="s">
        <v>10</v>
      </c>
      <c r="B93" s="16" t="s">
        <v>11</v>
      </c>
      <c r="C93" s="16" t="s">
        <v>12</v>
      </c>
      <c r="D93" s="16" t="s">
        <v>13</v>
      </c>
      <c r="E93" s="16" t="s">
        <v>14</v>
      </c>
      <c r="F93" s="16" t="s">
        <v>14</v>
      </c>
      <c r="G93" s="2" t="s">
        <v>11</v>
      </c>
      <c r="H93" s="16" t="s">
        <v>12</v>
      </c>
      <c r="I93" s="16" t="s">
        <v>13</v>
      </c>
      <c r="J93" s="16" t="s">
        <v>14</v>
      </c>
      <c r="K93" s="16" t="s">
        <v>14</v>
      </c>
      <c r="L93" s="2" t="s">
        <v>11</v>
      </c>
      <c r="M93" s="2" t="s">
        <v>12</v>
      </c>
      <c r="N93" s="2" t="s">
        <v>13</v>
      </c>
      <c r="O93" s="2" t="s">
        <v>14</v>
      </c>
      <c r="P93" s="2" t="s">
        <v>14</v>
      </c>
      <c r="Q93" s="2" t="s">
        <v>11</v>
      </c>
      <c r="R93" s="2" t="s">
        <v>12</v>
      </c>
      <c r="S93" s="2" t="s">
        <v>13</v>
      </c>
      <c r="T93" s="2" t="s">
        <v>14</v>
      </c>
      <c r="U93" s="2" t="s">
        <v>14</v>
      </c>
    </row>
    <row r="94" spans="1:21" s="1" customFormat="1" ht="11.5" x14ac:dyDescent="0.25">
      <c r="A94" s="1" t="s">
        <v>45</v>
      </c>
      <c r="B94" s="3">
        <v>-1081</v>
      </c>
      <c r="C94" s="3">
        <v>-3718</v>
      </c>
      <c r="D94" s="3">
        <v>-2046</v>
      </c>
      <c r="E94" s="3">
        <v>-3252</v>
      </c>
      <c r="F94" s="3">
        <v>-10097</v>
      </c>
      <c r="G94" s="3">
        <v>-1915</v>
      </c>
      <c r="H94" s="3">
        <v>-2331</v>
      </c>
      <c r="I94" s="3">
        <v>-1334</v>
      </c>
      <c r="J94" s="3">
        <v>-945</v>
      </c>
      <c r="K94" s="3">
        <v>-6525</v>
      </c>
      <c r="L94" s="3">
        <v>-2597</v>
      </c>
      <c r="M94" s="3">
        <v>-1557.2932302739205</v>
      </c>
      <c r="N94" s="3">
        <v>-1991.25450305096</v>
      </c>
      <c r="O94" s="3">
        <v>-1700.6373932560007</v>
      </c>
      <c r="P94" s="3">
        <v>-7846.1851265808809</v>
      </c>
      <c r="Q94" s="3">
        <v>-2448.8858082494698</v>
      </c>
      <c r="R94" s="3">
        <v>-1413.6840817800103</v>
      </c>
      <c r="S94" s="3">
        <v>457</v>
      </c>
      <c r="T94" s="3">
        <v>-2110</v>
      </c>
      <c r="U94" s="3">
        <v>-5516</v>
      </c>
    </row>
    <row r="95" spans="1:21" s="1" customFormat="1" ht="11.5" x14ac:dyDescent="0.25">
      <c r="A95" s="1" t="s">
        <v>61</v>
      </c>
      <c r="B95" s="3">
        <v>0</v>
      </c>
      <c r="C95" s="3">
        <v>0</v>
      </c>
      <c r="D95" s="3">
        <v>1040</v>
      </c>
      <c r="E95" s="3">
        <v>170</v>
      </c>
      <c r="F95" s="3">
        <v>1210</v>
      </c>
      <c r="G95" s="3">
        <v>0</v>
      </c>
      <c r="H95" s="3">
        <v>0</v>
      </c>
      <c r="I95" s="3">
        <v>0</v>
      </c>
      <c r="J95" s="3"/>
      <c r="K95" s="3">
        <v>0</v>
      </c>
      <c r="L95" s="3"/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</row>
    <row r="96" spans="1:21" s="1" customFormat="1" ht="11.5" x14ac:dyDescent="0.25">
      <c r="A96" s="1" t="s">
        <v>62</v>
      </c>
      <c r="B96" s="3">
        <v>9</v>
      </c>
      <c r="C96" s="3">
        <v>8</v>
      </c>
      <c r="D96" s="3">
        <v>246</v>
      </c>
      <c r="E96" s="3">
        <v>61</v>
      </c>
      <c r="F96" s="3">
        <v>324</v>
      </c>
      <c r="G96" s="3">
        <v>0</v>
      </c>
      <c r="H96" s="3">
        <v>0</v>
      </c>
      <c r="I96" s="3">
        <v>0</v>
      </c>
      <c r="J96" s="3"/>
      <c r="K96" s="3">
        <v>0</v>
      </c>
      <c r="L96" s="3"/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</row>
    <row r="97" spans="1:24" s="1" customFormat="1" ht="11.5" x14ac:dyDescent="0.25">
      <c r="A97" s="1" t="s">
        <v>63</v>
      </c>
      <c r="B97" s="3">
        <v>0</v>
      </c>
      <c r="C97" s="3">
        <v>0</v>
      </c>
      <c r="D97" s="3">
        <v>1</v>
      </c>
      <c r="E97" s="3">
        <v>-3</v>
      </c>
      <c r="F97" s="3">
        <v>-2</v>
      </c>
      <c r="G97" s="3">
        <v>-12</v>
      </c>
      <c r="H97" s="3">
        <v>0</v>
      </c>
      <c r="I97" s="3">
        <v>121</v>
      </c>
      <c r="J97" s="3">
        <v>34</v>
      </c>
      <c r="K97" s="3">
        <v>143</v>
      </c>
      <c r="L97" s="3">
        <v>-24</v>
      </c>
      <c r="M97" s="3">
        <v>-56</v>
      </c>
      <c r="N97" s="3">
        <v>-90</v>
      </c>
      <c r="O97" s="3">
        <v>75</v>
      </c>
      <c r="P97" s="3">
        <v>-95</v>
      </c>
      <c r="Q97" s="3">
        <v>-2</v>
      </c>
      <c r="R97" s="3">
        <v>-147</v>
      </c>
      <c r="S97" s="3">
        <v>7</v>
      </c>
      <c r="T97" s="3">
        <v>-3</v>
      </c>
      <c r="U97" s="3">
        <v>-145</v>
      </c>
    </row>
    <row r="98" spans="1:24" s="1" customFormat="1" ht="11.5" x14ac:dyDescent="0.25">
      <c r="A98" s="28" t="s">
        <v>64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/>
      <c r="K98" s="4">
        <v>0</v>
      </c>
      <c r="L98" s="4"/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</row>
    <row r="99" spans="1:24" s="24" customFormat="1" ht="11.5" x14ac:dyDescent="0.25">
      <c r="A99" s="24" t="s">
        <v>60</v>
      </c>
      <c r="B99" s="13">
        <v>-1072</v>
      </c>
      <c r="C99" s="13">
        <v>-3710</v>
      </c>
      <c r="D99" s="13">
        <v>-759</v>
      </c>
      <c r="E99" s="13">
        <v>-3024</v>
      </c>
      <c r="F99" s="13">
        <v>-8565</v>
      </c>
      <c r="G99" s="13">
        <v>-1927</v>
      </c>
      <c r="H99" s="13">
        <v>-2331</v>
      </c>
      <c r="I99" s="13">
        <v>-1213</v>
      </c>
      <c r="J99" s="13">
        <v>-911</v>
      </c>
      <c r="K99" s="13">
        <v>-6382</v>
      </c>
      <c r="L99" s="13">
        <v>-2621</v>
      </c>
      <c r="M99" s="13">
        <v>-1613.2932302739205</v>
      </c>
      <c r="N99" s="13">
        <v>-2081.25450305096</v>
      </c>
      <c r="O99" s="13">
        <v>-1625.6373932560007</v>
      </c>
      <c r="P99" s="13">
        <v>-7941.1851265808809</v>
      </c>
      <c r="Q99" s="38">
        <v>-2451</v>
      </c>
      <c r="R99" s="38">
        <v>-1561</v>
      </c>
      <c r="S99" s="38">
        <v>464</v>
      </c>
      <c r="T99" s="38">
        <v>-2113</v>
      </c>
      <c r="U99" s="13">
        <v>-5661</v>
      </c>
    </row>
    <row r="100" spans="1:24" s="1" customFormat="1" ht="11.5" x14ac:dyDescent="0.25">
      <c r="X100" s="3"/>
    </row>
    <row r="101" spans="1:24" s="1" customFormat="1" ht="11.5" x14ac:dyDescent="0.25"/>
    <row r="102" spans="1:24" s="1" customFormat="1" ht="11.5" x14ac:dyDescent="0.25"/>
    <row r="103" spans="1:24" x14ac:dyDescent="0.3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4" x14ac:dyDescent="0.3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4" x14ac:dyDescent="0.3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4" x14ac:dyDescent="0.3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4" x14ac:dyDescent="0.3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4" x14ac:dyDescent="0.3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4" x14ac:dyDescent="0.3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4" x14ac:dyDescent="0.3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4" x14ac:dyDescent="0.3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4" x14ac:dyDescent="0.3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2:21" x14ac:dyDescent="0.3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2:21" x14ac:dyDescent="0.3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2:21" x14ac:dyDescent="0.3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2:21" x14ac:dyDescent="0.3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2:21" x14ac:dyDescent="0.3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2:21" x14ac:dyDescent="0.3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2:21" x14ac:dyDescent="0.3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2:21" x14ac:dyDescent="0.3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topLeftCell="A11" zoomScale="110" zoomScaleNormal="110" workbookViewId="0">
      <selection activeCell="B32" sqref="B32"/>
    </sheetView>
  </sheetViews>
  <sheetFormatPr defaultColWidth="9.1796875" defaultRowHeight="11.5" x14ac:dyDescent="0.25"/>
  <cols>
    <col min="1" max="1" width="35.54296875" style="18" customWidth="1"/>
    <col min="2" max="2" width="13" style="18" customWidth="1"/>
    <col min="3" max="13" width="11.1796875" style="18" customWidth="1"/>
    <col min="14" max="16384" width="9.1796875" style="18"/>
  </cols>
  <sheetData>
    <row r="1" spans="1:13" ht="25.5" x14ac:dyDescent="0.5500000000000000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9" t="s">
        <v>65</v>
      </c>
      <c r="B4" s="8" t="s">
        <v>66</v>
      </c>
      <c r="C4" s="8" t="s">
        <v>67</v>
      </c>
      <c r="D4" s="8" t="s">
        <v>68</v>
      </c>
      <c r="E4" s="8" t="s">
        <v>69</v>
      </c>
      <c r="F4" s="8" t="s">
        <v>66</v>
      </c>
      <c r="G4" s="8" t="s">
        <v>67</v>
      </c>
      <c r="H4" s="8" t="s">
        <v>68</v>
      </c>
      <c r="I4" s="8" t="s">
        <v>69</v>
      </c>
      <c r="J4" s="8" t="s">
        <v>70</v>
      </c>
      <c r="K4" s="8" t="s">
        <v>67</v>
      </c>
      <c r="L4" s="8" t="s">
        <v>71</v>
      </c>
      <c r="M4" s="8" t="s">
        <v>69</v>
      </c>
    </row>
    <row r="5" spans="1:13" x14ac:dyDescent="0.25">
      <c r="A5" s="30" t="s">
        <v>10</v>
      </c>
      <c r="B5" s="2">
        <v>2023</v>
      </c>
      <c r="C5" s="2">
        <v>2023</v>
      </c>
      <c r="D5" s="2">
        <v>2023</v>
      </c>
      <c r="E5" s="2">
        <v>2023</v>
      </c>
      <c r="F5" s="2">
        <v>2022</v>
      </c>
      <c r="G5" s="2">
        <v>2022</v>
      </c>
      <c r="H5" s="2">
        <v>2022</v>
      </c>
      <c r="I5" s="2">
        <v>2022</v>
      </c>
      <c r="J5" s="2">
        <v>2021</v>
      </c>
      <c r="K5" s="2">
        <v>2021</v>
      </c>
      <c r="L5" s="2">
        <v>2021</v>
      </c>
      <c r="M5" s="2">
        <v>2021</v>
      </c>
    </row>
    <row r="6" spans="1:13" x14ac:dyDescent="0.25">
      <c r="A6" s="31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A7" s="32" t="s">
        <v>73</v>
      </c>
      <c r="B7" s="9">
        <v>663</v>
      </c>
      <c r="C7" s="9">
        <v>678</v>
      </c>
      <c r="D7" s="9">
        <v>632</v>
      </c>
      <c r="E7" s="9">
        <v>681</v>
      </c>
      <c r="F7" s="9">
        <v>692</v>
      </c>
      <c r="G7" s="9">
        <v>704</v>
      </c>
      <c r="H7" s="9">
        <v>709</v>
      </c>
      <c r="I7" s="9">
        <v>717</v>
      </c>
      <c r="J7" s="9">
        <v>709</v>
      </c>
      <c r="K7" s="9">
        <v>688</v>
      </c>
      <c r="L7" s="9">
        <v>723</v>
      </c>
      <c r="M7" s="9">
        <v>696</v>
      </c>
    </row>
    <row r="8" spans="1:13" x14ac:dyDescent="0.25">
      <c r="A8" s="32" t="s">
        <v>74</v>
      </c>
      <c r="B8" s="9">
        <v>14202</v>
      </c>
      <c r="C8" s="9">
        <v>13858</v>
      </c>
      <c r="D8" s="9">
        <v>13726</v>
      </c>
      <c r="E8" s="9">
        <v>15841</v>
      </c>
      <c r="F8" s="9">
        <v>18296</v>
      </c>
      <c r="G8" s="9">
        <v>19177</v>
      </c>
      <c r="H8" s="9">
        <v>19291</v>
      </c>
      <c r="I8" s="9">
        <v>17157</v>
      </c>
      <c r="J8" s="9">
        <v>17969</v>
      </c>
      <c r="K8" s="9">
        <v>18464</v>
      </c>
      <c r="L8" s="9">
        <v>19336</v>
      </c>
      <c r="M8" s="9">
        <v>18215</v>
      </c>
    </row>
    <row r="9" spans="1:13" x14ac:dyDescent="0.25">
      <c r="A9" s="32" t="s">
        <v>75</v>
      </c>
      <c r="B9" s="9">
        <v>17164</v>
      </c>
      <c r="C9" s="9">
        <v>17491</v>
      </c>
      <c r="D9" s="9">
        <v>18042</v>
      </c>
      <c r="E9" s="9">
        <v>18073</v>
      </c>
      <c r="F9" s="9">
        <v>17840</v>
      </c>
      <c r="G9" s="9">
        <v>17381</v>
      </c>
      <c r="H9" s="9">
        <v>16947</v>
      </c>
      <c r="I9" s="9">
        <v>16460</v>
      </c>
      <c r="J9" s="9">
        <v>16959</v>
      </c>
      <c r="K9" s="9">
        <v>17153</v>
      </c>
      <c r="L9" s="9">
        <v>16533</v>
      </c>
      <c r="M9" s="9">
        <v>17002</v>
      </c>
    </row>
    <row r="10" spans="1:13" x14ac:dyDescent="0.25">
      <c r="A10" s="32" t="s">
        <v>76</v>
      </c>
      <c r="B10" s="9">
        <v>9426</v>
      </c>
      <c r="C10" s="9">
        <v>9325</v>
      </c>
      <c r="D10" s="9">
        <v>8904</v>
      </c>
      <c r="E10" s="9">
        <v>10186</v>
      </c>
      <c r="F10" s="9">
        <v>10847</v>
      </c>
      <c r="G10" s="9">
        <v>9887</v>
      </c>
      <c r="H10" s="9">
        <v>8314</v>
      </c>
      <c r="I10" s="9">
        <v>8375</v>
      </c>
      <c r="J10" s="9">
        <v>8165</v>
      </c>
      <c r="K10" s="9">
        <v>7365</v>
      </c>
      <c r="L10" s="9">
        <v>7333</v>
      </c>
      <c r="M10" s="9">
        <v>6308</v>
      </c>
    </row>
    <row r="11" spans="1:13" x14ac:dyDescent="0.25">
      <c r="A11" s="30" t="s">
        <v>77</v>
      </c>
      <c r="B11" s="10">
        <v>1853</v>
      </c>
      <c r="C11" s="10">
        <v>1559</v>
      </c>
      <c r="D11" s="10">
        <v>1569</v>
      </c>
      <c r="E11" s="10">
        <v>1506</v>
      </c>
      <c r="F11" s="10">
        <v>1628</v>
      </c>
      <c r="G11" s="10">
        <v>1306</v>
      </c>
      <c r="H11" s="10">
        <v>1367</v>
      </c>
      <c r="I11" s="10">
        <v>1297</v>
      </c>
      <c r="J11" s="10">
        <v>1126</v>
      </c>
      <c r="K11" s="10">
        <v>1094</v>
      </c>
      <c r="L11" s="10">
        <v>1092</v>
      </c>
      <c r="M11" s="10">
        <v>1429</v>
      </c>
    </row>
    <row r="12" spans="1:13" x14ac:dyDescent="0.25">
      <c r="A12" s="29" t="s">
        <v>78</v>
      </c>
      <c r="B12" s="12">
        <v>43308</v>
      </c>
      <c r="C12" s="12">
        <v>42911</v>
      </c>
      <c r="D12" s="12">
        <v>42873</v>
      </c>
      <c r="E12" s="12">
        <v>46287</v>
      </c>
      <c r="F12" s="12">
        <v>49303</v>
      </c>
      <c r="G12" s="12">
        <v>48455</v>
      </c>
      <c r="H12" s="12">
        <v>46628</v>
      </c>
      <c r="I12" s="12">
        <v>44006</v>
      </c>
      <c r="J12" s="12">
        <v>44928</v>
      </c>
      <c r="K12" s="12">
        <v>44764</v>
      </c>
      <c r="L12" s="12">
        <v>45017</v>
      </c>
      <c r="M12" s="12">
        <v>43650</v>
      </c>
    </row>
    <row r="13" spans="1:13" x14ac:dyDescent="0.25">
      <c r="A13" s="2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32" t="s">
        <v>79</v>
      </c>
      <c r="B14" s="9">
        <v>443</v>
      </c>
      <c r="C14" s="9">
        <v>324</v>
      </c>
      <c r="D14" s="9">
        <v>288</v>
      </c>
      <c r="E14" s="9">
        <v>273</v>
      </c>
      <c r="F14" s="9">
        <v>319</v>
      </c>
      <c r="G14" s="9">
        <v>380</v>
      </c>
      <c r="H14" s="9">
        <v>419</v>
      </c>
      <c r="I14" s="9">
        <v>436</v>
      </c>
      <c r="J14" s="9">
        <v>412</v>
      </c>
      <c r="K14" s="9">
        <v>491</v>
      </c>
      <c r="L14" s="9">
        <v>596</v>
      </c>
      <c r="M14" s="9">
        <v>581</v>
      </c>
    </row>
    <row r="15" spans="1:13" x14ac:dyDescent="0.25">
      <c r="A15" s="32" t="s">
        <v>80</v>
      </c>
      <c r="B15" s="9">
        <v>5933</v>
      </c>
      <c r="C15" s="9">
        <v>6329</v>
      </c>
      <c r="D15" s="9">
        <v>6801</v>
      </c>
      <c r="E15" s="9">
        <v>5095</v>
      </c>
      <c r="F15" s="9">
        <v>4881</v>
      </c>
      <c r="G15" s="9">
        <v>4714</v>
      </c>
      <c r="H15" s="9">
        <v>3922</v>
      </c>
      <c r="I15" s="9">
        <v>2772</v>
      </c>
      <c r="J15" s="9">
        <v>3104</v>
      </c>
      <c r="K15" s="9">
        <v>2432</v>
      </c>
      <c r="L15" s="9">
        <v>1850</v>
      </c>
      <c r="M15" s="9">
        <v>1398</v>
      </c>
    </row>
    <row r="16" spans="1:13" x14ac:dyDescent="0.25">
      <c r="A16" s="30" t="s">
        <v>81</v>
      </c>
      <c r="B16" s="10">
        <v>6160</v>
      </c>
      <c r="C16" s="10">
        <v>6463</v>
      </c>
      <c r="D16" s="10">
        <v>5563</v>
      </c>
      <c r="E16" s="10">
        <v>5273</v>
      </c>
      <c r="F16" s="10">
        <v>8654</v>
      </c>
      <c r="G16" s="10">
        <v>6148</v>
      </c>
      <c r="H16" s="10">
        <v>8478</v>
      </c>
      <c r="I16" s="10">
        <v>3438</v>
      </c>
      <c r="J16" s="10">
        <v>4268</v>
      </c>
      <c r="K16" s="10">
        <v>4424</v>
      </c>
      <c r="L16" s="10">
        <v>4420</v>
      </c>
      <c r="M16" s="10">
        <v>4732</v>
      </c>
    </row>
    <row r="17" spans="1:18" x14ac:dyDescent="0.25">
      <c r="A17" s="33" t="s">
        <v>82</v>
      </c>
      <c r="B17" s="34">
        <v>12536</v>
      </c>
      <c r="C17" s="34">
        <v>13116</v>
      </c>
      <c r="D17" s="34">
        <v>12652</v>
      </c>
      <c r="E17" s="34">
        <v>10641</v>
      </c>
      <c r="F17" s="34">
        <v>13854</v>
      </c>
      <c r="G17" s="34">
        <v>11242</v>
      </c>
      <c r="H17" s="34">
        <v>12819</v>
      </c>
      <c r="I17" s="34">
        <v>6646</v>
      </c>
      <c r="J17" s="34">
        <v>7784</v>
      </c>
      <c r="K17" s="34">
        <v>7347</v>
      </c>
      <c r="L17" s="34">
        <v>6866</v>
      </c>
      <c r="M17" s="34">
        <v>6711</v>
      </c>
    </row>
    <row r="18" spans="1:18" x14ac:dyDescent="0.25">
      <c r="A18" s="13" t="s">
        <v>83</v>
      </c>
      <c r="B18" s="13">
        <v>55844</v>
      </c>
      <c r="C18" s="13">
        <v>56027</v>
      </c>
      <c r="D18" s="13">
        <v>55525</v>
      </c>
      <c r="E18" s="13">
        <v>56928</v>
      </c>
      <c r="F18" s="13">
        <v>63157</v>
      </c>
      <c r="G18" s="13">
        <v>59697</v>
      </c>
      <c r="H18" s="13">
        <v>59447</v>
      </c>
      <c r="I18" s="13">
        <v>50652</v>
      </c>
      <c r="J18" s="13">
        <v>52712</v>
      </c>
      <c r="K18" s="13">
        <v>52111</v>
      </c>
      <c r="L18" s="13">
        <v>51883</v>
      </c>
      <c r="M18" s="13">
        <v>50361</v>
      </c>
    </row>
    <row r="19" spans="1: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P19" s="37"/>
    </row>
    <row r="20" spans="1:18" x14ac:dyDescent="0.25">
      <c r="A20" s="3" t="s">
        <v>84</v>
      </c>
      <c r="B20" s="3">
        <v>-6110</v>
      </c>
      <c r="C20" s="3">
        <v>-4292</v>
      </c>
      <c r="D20" s="3">
        <v>-5062</v>
      </c>
      <c r="E20" s="3">
        <v>-2533</v>
      </c>
      <c r="F20" s="3">
        <v>762</v>
      </c>
      <c r="G20" s="3">
        <v>1365</v>
      </c>
      <c r="H20" s="3">
        <v>2172</v>
      </c>
      <c r="I20" s="3">
        <v>3803</v>
      </c>
      <c r="J20" s="3">
        <v>6416</v>
      </c>
      <c r="K20" s="3">
        <v>6609</v>
      </c>
      <c r="L20" s="3">
        <v>7933</v>
      </c>
      <c r="M20" s="3">
        <v>9060</v>
      </c>
    </row>
    <row r="21" spans="1:1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8" x14ac:dyDescent="0.25">
      <c r="A22" s="3" t="s">
        <v>85</v>
      </c>
      <c r="B22" s="3">
        <v>11091</v>
      </c>
      <c r="C22" s="3">
        <v>11344</v>
      </c>
      <c r="D22" s="3">
        <v>12368</v>
      </c>
      <c r="E22" s="3">
        <v>15034</v>
      </c>
      <c r="F22" s="3">
        <v>16627</v>
      </c>
      <c r="G22" s="3">
        <v>17455</v>
      </c>
      <c r="H22" s="3">
        <v>17157</v>
      </c>
      <c r="I22" s="3">
        <v>13507</v>
      </c>
      <c r="J22" s="3">
        <v>12989</v>
      </c>
      <c r="K22" s="3">
        <v>12617</v>
      </c>
      <c r="L22" s="3">
        <v>13309</v>
      </c>
      <c r="M22" s="3">
        <v>11829</v>
      </c>
    </row>
    <row r="23" spans="1:18" x14ac:dyDescent="0.25">
      <c r="A23" s="3" t="s">
        <v>86</v>
      </c>
      <c r="B23" s="3">
        <v>17034</v>
      </c>
      <c r="C23" s="3">
        <v>16534</v>
      </c>
      <c r="D23" s="3">
        <v>16727</v>
      </c>
      <c r="E23" s="3">
        <v>16981</v>
      </c>
      <c r="F23" s="3">
        <v>17686</v>
      </c>
      <c r="G23" s="3">
        <v>16069</v>
      </c>
      <c r="H23" s="3">
        <v>15063</v>
      </c>
      <c r="I23" s="3">
        <v>13973</v>
      </c>
      <c r="J23" s="3">
        <v>13231</v>
      </c>
      <c r="K23" s="3">
        <v>13387</v>
      </c>
      <c r="L23" s="3">
        <v>12590</v>
      </c>
      <c r="M23" s="3">
        <v>12832</v>
      </c>
    </row>
    <row r="24" spans="1:18" x14ac:dyDescent="0.25">
      <c r="A24" s="3" t="s">
        <v>87</v>
      </c>
      <c r="B24" s="3">
        <v>5463</v>
      </c>
      <c r="C24" s="3">
        <v>4843</v>
      </c>
      <c r="D24" s="3">
        <v>4372</v>
      </c>
      <c r="E24" s="3">
        <v>4293</v>
      </c>
      <c r="F24" s="3">
        <v>4283</v>
      </c>
      <c r="G24" s="3">
        <v>4747</v>
      </c>
      <c r="H24" s="3">
        <v>4024</v>
      </c>
      <c r="I24" s="3">
        <v>3751</v>
      </c>
      <c r="J24" s="3">
        <v>3812</v>
      </c>
      <c r="K24" s="3">
        <v>3403</v>
      </c>
      <c r="L24" s="3">
        <v>3425</v>
      </c>
      <c r="M24" s="3">
        <v>3322</v>
      </c>
    </row>
    <row r="25" spans="1:18" x14ac:dyDescent="0.25">
      <c r="A25" s="20" t="s">
        <v>88</v>
      </c>
      <c r="B25" s="20">
        <v>33588</v>
      </c>
      <c r="C25" s="20">
        <v>32721</v>
      </c>
      <c r="D25" s="20">
        <v>33467</v>
      </c>
      <c r="E25" s="20">
        <v>36308</v>
      </c>
      <c r="F25" s="20">
        <v>38596</v>
      </c>
      <c r="G25" s="20">
        <v>38271</v>
      </c>
      <c r="H25" s="20">
        <v>36244</v>
      </c>
      <c r="I25" s="20">
        <v>31231</v>
      </c>
      <c r="J25" s="20">
        <v>30032</v>
      </c>
      <c r="K25" s="20">
        <v>29407</v>
      </c>
      <c r="L25" s="20">
        <v>29324</v>
      </c>
      <c r="M25" s="20">
        <v>27983</v>
      </c>
      <c r="N25" s="13"/>
    </row>
    <row r="26" spans="1:18" x14ac:dyDescent="0.25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8" x14ac:dyDescent="0.25">
      <c r="A27" s="3" t="s">
        <v>85</v>
      </c>
      <c r="B27" s="3">
        <v>9974</v>
      </c>
      <c r="C27" s="3">
        <v>8829</v>
      </c>
      <c r="D27" s="3">
        <v>7157</v>
      </c>
      <c r="E27" s="3">
        <v>6389</v>
      </c>
      <c r="F27" s="3">
        <v>7379</v>
      </c>
      <c r="G27" s="3">
        <v>3882</v>
      </c>
      <c r="H27" s="3">
        <v>5233</v>
      </c>
      <c r="I27" s="3">
        <v>4838</v>
      </c>
      <c r="J27" s="3">
        <v>3871</v>
      </c>
      <c r="K27" s="3">
        <v>4442</v>
      </c>
      <c r="L27" s="3">
        <v>3879</v>
      </c>
      <c r="M27" s="3">
        <v>2451</v>
      </c>
    </row>
    <row r="28" spans="1:18" x14ac:dyDescent="0.25">
      <c r="A28" s="3" t="s">
        <v>86</v>
      </c>
      <c r="B28" s="3">
        <v>4393</v>
      </c>
      <c r="C28" s="3">
        <v>4059</v>
      </c>
      <c r="D28" s="3">
        <v>3878</v>
      </c>
      <c r="E28" s="3">
        <v>3847</v>
      </c>
      <c r="F28" s="3">
        <v>3828</v>
      </c>
      <c r="G28" s="3">
        <v>3410</v>
      </c>
      <c r="H28" s="3">
        <v>3094</v>
      </c>
      <c r="I28" s="3">
        <v>3077</v>
      </c>
      <c r="J28" s="3">
        <v>2833</v>
      </c>
      <c r="K28" s="3">
        <v>2676</v>
      </c>
      <c r="L28" s="3">
        <v>2544</v>
      </c>
      <c r="M28" s="3">
        <v>2670</v>
      </c>
    </row>
    <row r="29" spans="1:18" x14ac:dyDescent="0.25">
      <c r="A29" s="3" t="s">
        <v>87</v>
      </c>
      <c r="B29" s="3">
        <v>13999</v>
      </c>
      <c r="C29" s="3">
        <v>14710</v>
      </c>
      <c r="D29" s="3">
        <v>16085</v>
      </c>
      <c r="E29" s="3">
        <v>12917</v>
      </c>
      <c r="F29" s="3">
        <v>12592</v>
      </c>
      <c r="G29" s="3">
        <v>12769</v>
      </c>
      <c r="H29" s="3">
        <v>12704</v>
      </c>
      <c r="I29" s="3">
        <v>9703</v>
      </c>
      <c r="J29" s="3">
        <v>9560</v>
      </c>
      <c r="K29" s="3">
        <v>8977</v>
      </c>
      <c r="L29" s="3">
        <v>8203</v>
      </c>
      <c r="M29" s="3">
        <v>8197</v>
      </c>
    </row>
    <row r="30" spans="1:18" x14ac:dyDescent="0.25">
      <c r="A30" s="20" t="s">
        <v>89</v>
      </c>
      <c r="B30" s="20">
        <v>28366</v>
      </c>
      <c r="C30" s="20">
        <v>27598</v>
      </c>
      <c r="D30" s="20">
        <v>27120</v>
      </c>
      <c r="E30" s="20">
        <v>23153</v>
      </c>
      <c r="F30" s="20">
        <v>23799</v>
      </c>
      <c r="G30" s="20">
        <v>20061</v>
      </c>
      <c r="H30" s="20">
        <v>21031</v>
      </c>
      <c r="I30" s="20">
        <v>17618</v>
      </c>
      <c r="J30" s="20">
        <v>16264</v>
      </c>
      <c r="K30" s="20">
        <v>16095</v>
      </c>
      <c r="L30" s="20">
        <v>14626</v>
      </c>
      <c r="M30" s="20">
        <v>13318</v>
      </c>
      <c r="R30" s="37"/>
    </row>
    <row r="31" spans="1:18" x14ac:dyDescent="0.2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8" x14ac:dyDescent="0.25">
      <c r="A32" s="20" t="s">
        <v>90</v>
      </c>
      <c r="B32" s="20">
        <v>55844</v>
      </c>
      <c r="C32" s="20">
        <v>56027</v>
      </c>
      <c r="D32" s="20">
        <v>55525</v>
      </c>
      <c r="E32" s="20">
        <v>56928</v>
      </c>
      <c r="F32" s="20">
        <v>63157</v>
      </c>
      <c r="G32" s="20">
        <v>59697</v>
      </c>
      <c r="H32" s="20">
        <v>59447</v>
      </c>
      <c r="I32" s="20">
        <v>52652</v>
      </c>
      <c r="J32" s="20">
        <v>52712</v>
      </c>
      <c r="K32" s="20">
        <v>52111</v>
      </c>
      <c r="L32" s="20">
        <v>51883</v>
      </c>
      <c r="M32" s="20">
        <v>50361</v>
      </c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 t="s">
        <v>91</v>
      </c>
      <c r="B34" s="11">
        <v>17859</v>
      </c>
      <c r="C34" s="11">
        <v>18246</v>
      </c>
      <c r="D34" s="11">
        <v>17249</v>
      </c>
      <c r="E34" s="11">
        <v>17159</v>
      </c>
      <c r="F34" s="11">
        <v>21114</v>
      </c>
      <c r="G34" s="11">
        <v>17222</v>
      </c>
      <c r="H34" s="11">
        <v>17768</v>
      </c>
      <c r="I34" s="11">
        <v>12324</v>
      </c>
      <c r="J34" s="11">
        <v>12746</v>
      </c>
      <c r="K34" s="11">
        <v>11843</v>
      </c>
      <c r="L34" s="11">
        <v>11548</v>
      </c>
      <c r="M34" s="11">
        <v>10518</v>
      </c>
    </row>
    <row r="35" spans="1:13" x14ac:dyDescent="0.25">
      <c r="A35" s="3" t="s">
        <v>92</v>
      </c>
      <c r="B35" s="11">
        <v>42492</v>
      </c>
      <c r="C35" s="11">
        <v>40766</v>
      </c>
      <c r="D35" s="11">
        <v>40129</v>
      </c>
      <c r="E35" s="11">
        <v>42251</v>
      </c>
      <c r="F35" s="11">
        <v>45519</v>
      </c>
      <c r="G35" s="11">
        <v>40816</v>
      </c>
      <c r="H35" s="11">
        <v>40547</v>
      </c>
      <c r="I35" s="11">
        <v>35395</v>
      </c>
      <c r="J35" s="11">
        <v>32924</v>
      </c>
      <c r="K35" s="11">
        <v>33122</v>
      </c>
      <c r="L35" s="11">
        <v>32322</v>
      </c>
      <c r="M35" s="11">
        <v>29782</v>
      </c>
    </row>
    <row r="38" spans="1:13" x14ac:dyDescent="0.25">
      <c r="F38" s="37"/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topLeftCell="A15" zoomScaleNormal="100" workbookViewId="0">
      <selection activeCell="A24" sqref="A24"/>
    </sheetView>
  </sheetViews>
  <sheetFormatPr defaultColWidth="9.1796875" defaultRowHeight="14.5" x14ac:dyDescent="0.35"/>
  <cols>
    <col min="1" max="1" width="52.81640625" style="18" customWidth="1"/>
    <col min="2" max="3" width="9.453125" style="18" customWidth="1"/>
    <col min="4" max="11" width="9.1796875" style="18" customWidth="1"/>
    <col min="12" max="12" width="8.7265625" customWidth="1"/>
    <col min="13" max="16384" width="9.1796875" style="18"/>
  </cols>
  <sheetData>
    <row r="1" spans="1:12" ht="25.5" x14ac:dyDescent="0.55000000000000004">
      <c r="A1" s="25" t="s">
        <v>0</v>
      </c>
      <c r="B1" s="25"/>
      <c r="C1" s="25"/>
    </row>
    <row r="3" spans="1:12" x14ac:dyDescent="0.35">
      <c r="L3" s="22"/>
    </row>
    <row r="4" spans="1:12" x14ac:dyDescent="0.35">
      <c r="A4" s="26"/>
      <c r="B4" s="26"/>
      <c r="C4" s="26"/>
      <c r="D4" s="15"/>
      <c r="E4" s="15"/>
      <c r="F4" s="15"/>
      <c r="G4" s="15"/>
      <c r="H4" s="15"/>
      <c r="I4" s="15"/>
      <c r="J4" s="15"/>
      <c r="K4" s="15"/>
    </row>
    <row r="5" spans="1:12" x14ac:dyDescent="0.35">
      <c r="A5" s="27"/>
      <c r="B5" s="28" t="s">
        <v>4</v>
      </c>
      <c r="C5" s="28" t="s">
        <v>4</v>
      </c>
      <c r="D5" s="28" t="s">
        <v>4</v>
      </c>
      <c r="E5" s="28" t="s">
        <v>4</v>
      </c>
      <c r="F5" s="28" t="s">
        <v>4</v>
      </c>
      <c r="G5" s="28" t="s">
        <v>4</v>
      </c>
      <c r="H5" s="28" t="s">
        <v>3</v>
      </c>
      <c r="I5" s="28" t="s">
        <v>3</v>
      </c>
      <c r="J5" s="28" t="s">
        <v>3</v>
      </c>
      <c r="K5" s="28" t="s">
        <v>3</v>
      </c>
    </row>
    <row r="6" spans="1:12" x14ac:dyDescent="0.35">
      <c r="A6" s="26" t="s">
        <v>93</v>
      </c>
      <c r="B6" s="15" t="s">
        <v>6</v>
      </c>
      <c r="C6" s="15" t="s">
        <v>9</v>
      </c>
      <c r="D6" s="15" t="s">
        <v>6</v>
      </c>
      <c r="E6" s="15" t="s">
        <v>8</v>
      </c>
      <c r="F6" s="15" t="s">
        <v>7</v>
      </c>
      <c r="G6" s="15" t="s">
        <v>6</v>
      </c>
      <c r="H6" s="15" t="s">
        <v>6</v>
      </c>
      <c r="I6" s="15" t="s">
        <v>9</v>
      </c>
      <c r="J6" s="15" t="s">
        <v>8</v>
      </c>
      <c r="K6" s="15" t="s">
        <v>7</v>
      </c>
    </row>
    <row r="7" spans="1:12" x14ac:dyDescent="0.35">
      <c r="A7" s="28" t="s">
        <v>10</v>
      </c>
      <c r="B7" s="2" t="s">
        <v>94</v>
      </c>
      <c r="C7" s="2" t="s">
        <v>94</v>
      </c>
      <c r="D7" s="2" t="s">
        <v>13</v>
      </c>
      <c r="E7" s="2" t="s">
        <v>13</v>
      </c>
      <c r="F7" s="2" t="s">
        <v>12</v>
      </c>
      <c r="G7" s="2" t="s">
        <v>11</v>
      </c>
      <c r="H7" s="2" t="s">
        <v>94</v>
      </c>
      <c r="I7" s="2" t="s">
        <v>94</v>
      </c>
      <c r="J7" s="2" t="s">
        <v>13</v>
      </c>
      <c r="K7" s="2" t="s">
        <v>12</v>
      </c>
    </row>
    <row r="8" spans="1:12" x14ac:dyDescent="0.35">
      <c r="A8" s="1" t="s">
        <v>45</v>
      </c>
      <c r="B8" s="1">
        <v>-5516</v>
      </c>
      <c r="C8" s="1">
        <v>-2110</v>
      </c>
      <c r="D8" s="3">
        <v>-3356</v>
      </c>
      <c r="E8" s="3">
        <v>1221</v>
      </c>
      <c r="F8" s="3">
        <v>-1414</v>
      </c>
      <c r="G8" s="3">
        <v>-2449</v>
      </c>
      <c r="H8" s="3">
        <v>-7846</v>
      </c>
      <c r="I8" s="3">
        <v>-1701</v>
      </c>
      <c r="J8" s="3">
        <v>-1991</v>
      </c>
      <c r="K8" s="3">
        <v>-1557</v>
      </c>
    </row>
    <row r="9" spans="1:12" x14ac:dyDescent="0.35">
      <c r="A9" s="1" t="s">
        <v>95</v>
      </c>
      <c r="B9" s="1">
        <v>4440</v>
      </c>
      <c r="C9" s="1">
        <v>1100</v>
      </c>
      <c r="D9" s="3">
        <v>3340</v>
      </c>
      <c r="E9" s="3">
        <v>371</v>
      </c>
      <c r="F9" s="3">
        <v>1099</v>
      </c>
      <c r="G9" s="3">
        <v>1148</v>
      </c>
      <c r="H9" s="3">
        <v>4763</v>
      </c>
      <c r="I9" s="3">
        <v>1251</v>
      </c>
      <c r="J9" s="3">
        <v>1166</v>
      </c>
      <c r="K9" s="3">
        <v>1162</v>
      </c>
    </row>
    <row r="10" spans="1:12" x14ac:dyDescent="0.35">
      <c r="A10" s="1" t="s">
        <v>96</v>
      </c>
      <c r="B10" s="1">
        <v>-145</v>
      </c>
      <c r="C10" s="1">
        <v>-3</v>
      </c>
      <c r="D10" s="3">
        <v>-142</v>
      </c>
      <c r="E10" s="3">
        <v>0</v>
      </c>
      <c r="F10" s="3">
        <v>-147</v>
      </c>
      <c r="G10" s="3">
        <v>-2</v>
      </c>
      <c r="H10" s="3">
        <v>-82</v>
      </c>
      <c r="I10" s="3">
        <v>88</v>
      </c>
      <c r="J10" s="3">
        <v>-89</v>
      </c>
      <c r="K10" s="3">
        <v>-56</v>
      </c>
    </row>
    <row r="11" spans="1:12" x14ac:dyDescent="0.35">
      <c r="A11" s="1" t="s">
        <v>97</v>
      </c>
      <c r="B11" s="1">
        <v>1463</v>
      </c>
      <c r="C11" s="1">
        <v>1545</v>
      </c>
      <c r="D11" s="3">
        <v>-82</v>
      </c>
      <c r="E11" s="3">
        <v>-619</v>
      </c>
      <c r="F11" s="3">
        <v>203</v>
      </c>
      <c r="G11" s="3">
        <v>-870</v>
      </c>
      <c r="H11" s="3">
        <v>2982</v>
      </c>
      <c r="I11" s="3">
        <v>1248</v>
      </c>
      <c r="J11" s="3">
        <v>629</v>
      </c>
      <c r="K11" s="3">
        <v>343</v>
      </c>
    </row>
    <row r="12" spans="1:12" x14ac:dyDescent="0.35">
      <c r="A12" s="28" t="s">
        <v>98</v>
      </c>
      <c r="B12" s="28">
        <v>0</v>
      </c>
      <c r="C12" s="28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2" x14ac:dyDescent="0.35">
      <c r="A13" s="24" t="s">
        <v>99</v>
      </c>
      <c r="B13" s="24">
        <v>242</v>
      </c>
      <c r="C13" s="24">
        <v>532</v>
      </c>
      <c r="D13" s="13">
        <v>-240</v>
      </c>
      <c r="E13" s="13">
        <v>973</v>
      </c>
      <c r="F13" s="13">
        <v>-259</v>
      </c>
      <c r="G13" s="13">
        <v>-2173</v>
      </c>
      <c r="H13" s="13">
        <v>-183</v>
      </c>
      <c r="I13" s="13">
        <v>886</v>
      </c>
      <c r="J13" s="13">
        <v>-285</v>
      </c>
      <c r="K13" s="13">
        <v>-108</v>
      </c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x14ac:dyDescent="0.35">
      <c r="A15" s="28" t="s">
        <v>100</v>
      </c>
      <c r="B15" s="28">
        <v>2185</v>
      </c>
      <c r="C15" s="28">
        <v>-451</v>
      </c>
      <c r="D15" s="4">
        <v>2586</v>
      </c>
      <c r="E15" s="4">
        <v>-1417</v>
      </c>
      <c r="F15" s="4">
        <v>2748</v>
      </c>
      <c r="G15" s="4">
        <v>488</v>
      </c>
      <c r="H15" s="4">
        <v>1955</v>
      </c>
      <c r="I15" s="4">
        <v>-467</v>
      </c>
      <c r="J15" s="4">
        <v>-707</v>
      </c>
      <c r="K15" s="4">
        <v>2567</v>
      </c>
    </row>
    <row r="16" spans="1:12" x14ac:dyDescent="0.35">
      <c r="A16" s="24" t="s">
        <v>101</v>
      </c>
      <c r="B16" s="24">
        <v>2427</v>
      </c>
      <c r="C16" s="24">
        <v>81</v>
      </c>
      <c r="D16" s="13">
        <v>2346</v>
      </c>
      <c r="E16" s="13">
        <v>-444</v>
      </c>
      <c r="F16" s="13">
        <v>2489</v>
      </c>
      <c r="G16" s="13">
        <v>-1685</v>
      </c>
      <c r="H16" s="13">
        <v>1772</v>
      </c>
      <c r="I16" s="13">
        <v>419</v>
      </c>
      <c r="J16" s="13">
        <v>-992</v>
      </c>
      <c r="K16" s="13">
        <v>2459</v>
      </c>
    </row>
    <row r="17" spans="1:1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5">
      <c r="A18" s="1" t="s">
        <v>102</v>
      </c>
      <c r="B18" s="1">
        <v>-4012</v>
      </c>
      <c r="C18" s="1">
        <v>-514</v>
      </c>
      <c r="D18" s="3">
        <v>-3498</v>
      </c>
      <c r="E18" s="3">
        <v>-137</v>
      </c>
      <c r="F18" s="3">
        <v>-1706</v>
      </c>
      <c r="G18" s="3">
        <v>-1144</v>
      </c>
      <c r="H18" s="3">
        <v>-5093</v>
      </c>
      <c r="I18" s="3">
        <v>-1356</v>
      </c>
      <c r="J18" s="3">
        <v>-1464</v>
      </c>
      <c r="K18" s="3">
        <v>-1416</v>
      </c>
    </row>
    <row r="19" spans="1:11" x14ac:dyDescent="0.35">
      <c r="A19" s="1" t="s">
        <v>103</v>
      </c>
      <c r="B19" s="1">
        <v>-57</v>
      </c>
      <c r="C19" s="1">
        <v>0</v>
      </c>
      <c r="D19" s="3">
        <v>-57</v>
      </c>
      <c r="E19" s="3">
        <v>0</v>
      </c>
      <c r="F19" s="3">
        <v>0</v>
      </c>
      <c r="G19" s="3">
        <v>-57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35">
      <c r="A20" s="1" t="s">
        <v>104</v>
      </c>
      <c r="B20" s="1">
        <v>0</v>
      </c>
      <c r="C20" s="1">
        <v>0</v>
      </c>
      <c r="D20" s="3">
        <v>0</v>
      </c>
      <c r="E20" s="3">
        <v>0</v>
      </c>
      <c r="F20" s="3">
        <v>0</v>
      </c>
      <c r="G20" s="3">
        <v>0</v>
      </c>
      <c r="H20" s="3">
        <v>26</v>
      </c>
      <c r="I20" s="3">
        <v>26</v>
      </c>
      <c r="J20" s="3">
        <v>0</v>
      </c>
      <c r="K20" s="3">
        <v>0</v>
      </c>
    </row>
    <row r="21" spans="1:11" x14ac:dyDescent="0.35">
      <c r="A21" s="28" t="s">
        <v>105</v>
      </c>
      <c r="B21" s="28">
        <v>4173</v>
      </c>
      <c r="C21" s="28">
        <v>506</v>
      </c>
      <c r="D21" s="4">
        <v>3667</v>
      </c>
      <c r="E21" s="4">
        <v>0</v>
      </c>
      <c r="F21" s="4">
        <v>1980</v>
      </c>
      <c r="G21" s="4">
        <v>1198</v>
      </c>
      <c r="H21" s="4">
        <v>5816</v>
      </c>
      <c r="I21" s="4">
        <v>1697</v>
      </c>
      <c r="J21" s="4">
        <v>1984</v>
      </c>
      <c r="K21" s="4">
        <v>1556</v>
      </c>
    </row>
    <row r="22" spans="1:11" x14ac:dyDescent="0.35">
      <c r="A22" s="24" t="s">
        <v>106</v>
      </c>
      <c r="B22" s="24">
        <v>104</v>
      </c>
      <c r="C22" s="24">
        <v>-8</v>
      </c>
      <c r="D22" s="13">
        <v>2458</v>
      </c>
      <c r="E22" s="13">
        <v>-581</v>
      </c>
      <c r="F22" s="13">
        <v>2763</v>
      </c>
      <c r="G22" s="13">
        <v>-1688</v>
      </c>
      <c r="H22" s="13">
        <v>2521</v>
      </c>
      <c r="I22" s="13">
        <v>786</v>
      </c>
      <c r="J22" s="13">
        <v>-472</v>
      </c>
      <c r="K22" s="13">
        <v>2599</v>
      </c>
    </row>
    <row r="23" spans="1:11" x14ac:dyDescent="0.35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</row>
    <row r="24" spans="1:11" x14ac:dyDescent="0.35">
      <c r="A24" s="1" t="s">
        <v>107</v>
      </c>
      <c r="B24" s="1">
        <v>-2796</v>
      </c>
      <c r="C24" s="1">
        <v>-654</v>
      </c>
      <c r="D24" s="9">
        <v>-2142</v>
      </c>
      <c r="E24" s="9">
        <v>-315</v>
      </c>
      <c r="F24" s="9">
        <v>-609</v>
      </c>
      <c r="G24" s="9">
        <v>-789</v>
      </c>
      <c r="H24" s="9">
        <v>-2820</v>
      </c>
      <c r="I24" s="9">
        <v>-761</v>
      </c>
      <c r="J24" s="9">
        <v>-619</v>
      </c>
      <c r="K24" s="9">
        <v>-801</v>
      </c>
    </row>
    <row r="25" spans="1:11" x14ac:dyDescent="0.35">
      <c r="A25" s="1" t="s">
        <v>108</v>
      </c>
      <c r="B25" s="1">
        <v>-381</v>
      </c>
      <c r="C25" s="1">
        <v>-233</v>
      </c>
      <c r="D25" s="9">
        <v>-148</v>
      </c>
      <c r="E25" s="9">
        <v>0</v>
      </c>
      <c r="F25" s="9">
        <v>-15</v>
      </c>
      <c r="G25" s="9">
        <v>-12</v>
      </c>
      <c r="H25" s="9">
        <v>-257</v>
      </c>
      <c r="I25" s="9">
        <v>-257</v>
      </c>
      <c r="J25" s="9"/>
      <c r="K25" s="9"/>
    </row>
    <row r="26" spans="1:11" x14ac:dyDescent="0.35">
      <c r="A26" s="1" t="s">
        <v>109</v>
      </c>
      <c r="B26" s="1">
        <v>-1858</v>
      </c>
      <c r="C26" s="1">
        <v>510</v>
      </c>
      <c r="D26" s="3">
        <v>-2368</v>
      </c>
      <c r="E26" s="3">
        <v>250</v>
      </c>
      <c r="F26" s="3">
        <v>-1848</v>
      </c>
      <c r="G26" s="3">
        <v>-896</v>
      </c>
      <c r="H26" s="3">
        <v>4931</v>
      </c>
      <c r="I26" s="3">
        <v>2729</v>
      </c>
      <c r="J26" s="3">
        <v>-1239</v>
      </c>
      <c r="K26" s="3">
        <v>3241</v>
      </c>
    </row>
    <row r="27" spans="1:11" x14ac:dyDescent="0.35">
      <c r="A27" s="21" t="s">
        <v>110</v>
      </c>
      <c r="B27" s="21">
        <v>-2504</v>
      </c>
      <c r="C27" s="21">
        <v>-304</v>
      </c>
      <c r="D27" s="20">
        <v>-2200</v>
      </c>
      <c r="E27" s="20">
        <v>-646</v>
      </c>
      <c r="F27" s="20">
        <v>291</v>
      </c>
      <c r="G27" s="20">
        <v>-3385</v>
      </c>
      <c r="H27" s="20">
        <v>4375</v>
      </c>
      <c r="I27" s="20">
        <v>2497</v>
      </c>
      <c r="J27" s="20">
        <v>-2330</v>
      </c>
      <c r="K27" s="20">
        <v>5039</v>
      </c>
    </row>
    <row r="28" spans="1:1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5">
      <c r="A29" s="28" t="s">
        <v>111</v>
      </c>
      <c r="B29" s="28">
        <v>10</v>
      </c>
      <c r="C29" s="28">
        <v>1</v>
      </c>
      <c r="D29" s="4">
        <v>9</v>
      </c>
      <c r="E29" s="4">
        <v>-1</v>
      </c>
      <c r="F29" s="4">
        <v>-1</v>
      </c>
      <c r="G29" s="4">
        <v>4</v>
      </c>
      <c r="H29" s="4">
        <v>11</v>
      </c>
      <c r="I29" s="4">
        <v>9</v>
      </c>
      <c r="J29" s="4">
        <v>0</v>
      </c>
      <c r="K29" s="4">
        <v>1</v>
      </c>
    </row>
    <row r="30" spans="1:11" x14ac:dyDescent="0.35">
      <c r="A30" s="24" t="s">
        <v>112</v>
      </c>
      <c r="B30" s="24">
        <f>B27+B29</f>
        <v>-2494</v>
      </c>
      <c r="C30" s="24">
        <v>-303</v>
      </c>
      <c r="D30" s="13">
        <v>-2191</v>
      </c>
      <c r="E30" s="13">
        <v>-647</v>
      </c>
      <c r="F30" s="13">
        <v>290</v>
      </c>
      <c r="G30" s="13">
        <v>-3381</v>
      </c>
      <c r="H30" s="13">
        <v>4386</v>
      </c>
      <c r="I30" s="13">
        <v>2506</v>
      </c>
      <c r="J30" s="13">
        <v>-2330</v>
      </c>
      <c r="K30" s="13">
        <v>5040</v>
      </c>
    </row>
    <row r="33" spans="15:15" x14ac:dyDescent="0.35">
      <c r="O33" s="37"/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ff4b0aa5-ad61-4cb6-84d8-bab4e2984c85" xsi:nil="true"/>
    <lcf76f155ced4ddcb4097134ff3c332f xmlns="9619bbd3-533e-48ec-b2ad-b639098889f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readsheet" ma:contentTypeID="0x0101004CDA017EE6BAE34AA73E996750C86F780600450FC745E82E594CBA9B425EC341FF03" ma:contentTypeVersion="13" ma:contentTypeDescription="" ma:contentTypeScope="" ma:versionID="f95749cf7c5156ccb32cd8548cb173c8">
  <xsd:schema xmlns:xsd="http://www.w3.org/2001/XMLSchema" xmlns:xs="http://www.w3.org/2001/XMLSchema" xmlns:p="http://schemas.microsoft.com/office/2006/metadata/properties" xmlns:ns1="http://schemas.microsoft.com/sharepoint/v3" xmlns:ns3="89d774d4-ea07-4e23-9f3f-30c9aae6f4e6" xmlns:ns4="70c2b78f-1e9d-4a7d-84bb-6cc02aabce21" targetNamespace="http://schemas.microsoft.com/office/2006/metadata/properties" ma:root="true" ma:fieldsID="7c4e9748e11d11e7f63fe0c6b4bb6486" ns1:_="" ns3:_="" ns4:_="">
    <xsd:import namespace="http://schemas.microsoft.com/sharepoint/v3"/>
    <xsd:import namespace="89d774d4-ea07-4e23-9f3f-30c9aae6f4e6"/>
    <xsd:import namespace="70c2b78f-1e9d-4a7d-84bb-6cc02aabce21"/>
    <xsd:element name="properties">
      <xsd:complexType>
        <xsd:sequence>
          <xsd:element name="documentManagement">
            <xsd:complexType>
              <xsd:all>
                <xsd:element ref="ns3:Keyword" minOccurs="0"/>
                <xsd:element ref="ns3:Meeting_x0020_type" minOccurs="0"/>
                <xsd:element ref="ns3:Years_x0020_of_x0020_retention" minOccurs="0"/>
                <xsd:element ref="ns1:ol_Department" minOccurs="0"/>
                <xsd:element ref="ns1:_dlc_Exempt" minOccurs="0"/>
                <xsd:element ref="ns1:_dlc_ExpireDateSaved" minOccurs="0"/>
                <xsd:element ref="ns1:_dlc_ExpireDate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6" nillable="true" ma:displayName="Department" ma:hidden="true" ma:internalName="ol_Department" ma:readOnly="false">
      <xsd:simpleType>
        <xsd:restriction base="dms:Text"/>
      </xsd:simpleType>
    </xsd:element>
    <xsd:element name="_dlc_Exempt" ma:index="17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774d4-ea07-4e23-9f3f-30c9aae6f4e6" elementFormDefault="qualified">
    <xsd:import namespace="http://schemas.microsoft.com/office/2006/documentManagement/types"/>
    <xsd:import namespace="http://schemas.microsoft.com/office/infopath/2007/PartnerControls"/>
    <xsd:element name="Keyword" ma:index="3" nillable="true" ma:displayName="Keyword" ma:internalName="Keyword" ma:readOnly="false">
      <xsd:simpleType>
        <xsd:restriction base="dms:Note">
          <xsd:maxLength value="255"/>
        </xsd:restriction>
      </xsd:simpleType>
    </xsd:element>
    <xsd:element name="Meeting_x0020_type" ma:index="4" nillable="true" ma:displayName="Meeting type" ma:default="Internal Meeting" ma:format="Dropdown" ma:hidden="true" ma:internalName="Meeting_x0020_type" ma:readOnly="false">
      <xsd:simpleType>
        <xsd:restriction base="dms:Choice">
          <xsd:enumeration value="Internal Meeting"/>
          <xsd:enumeration value="External Meeting"/>
          <xsd:enumeration value="Management meeting"/>
        </xsd:restriction>
      </xsd:simpleType>
    </xsd:element>
    <xsd:element name="Years_x0020_of_x0020_retention" ma:index="5" nillable="true" ma:displayName="Years of retention" ma:default="10" ma:format="Dropdown" ma:internalName="Years_x0020_of_x0020_retention" ma:readOnly="false">
      <xsd:simpleType>
        <xsd:restriction base="dms:Choice">
          <xsd:enumeration value="3"/>
          <xsd:enumeration value="5"/>
          <xsd:enumeration value="10"/>
          <xsd:enumeration value="25"/>
          <xsd:enumeration value="50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7f7aa88f-4159-4da9-ad8d-53fe95b0eea7}" ma:internalName="TaxCatchAll" ma:showField="CatchAllData" ma:web="89d774d4-ea07-4e23-9f3f-30c9aae6f4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2b78f-1e9d-4a7d-84bb-6cc02aabce21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4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A6897BFDD19B44A09D8043761E039E" ma:contentTypeVersion="13" ma:contentTypeDescription="Skapa ett nytt dokument." ma:contentTypeScope="" ma:versionID="d0487448c7b4ce542a49c1b89acfa084">
  <xsd:schema xmlns:xsd="http://www.w3.org/2001/XMLSchema" xmlns:xs="http://www.w3.org/2001/XMLSchema" xmlns:p="http://schemas.microsoft.com/office/2006/metadata/properties" xmlns:ns2="9619bbd3-533e-48ec-b2ad-b639098889ff" xmlns:ns3="ff4b0aa5-ad61-4cb6-84d8-bab4e2984c85" targetNamespace="http://schemas.microsoft.com/office/2006/metadata/properties" ma:root="true" ma:fieldsID="b519edf7d967fd232aa27d9d696aa590" ns2:_="" ns3:_="">
    <xsd:import namespace="9619bbd3-533e-48ec-b2ad-b639098889ff"/>
    <xsd:import namespace="ff4b0aa5-ad61-4cb6-84d8-bab4e2984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bbd3-533e-48ec-b2ad-b63909888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4185bbac-4f08-44b8-a1d8-57464455e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b0aa5-ad61-4cb6-84d8-bab4e2984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d9dab75-53f1-4879-985e-b684b16a4240}" ma:internalName="TaxCatchAll" ma:showField="CatchAllData" ma:web="ff4b0aa5-ad61-4cb6-84d8-bab4e2984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LongProperties xmlns="http://schemas.microsoft.com/office/2006/metadata/longProperties"/>
</file>

<file path=customXml/item7.xml><?xml version="1.0" encoding="utf-8"?>
<?mso-contentType ?>
<PolicyDirtyBag xmlns="microsoft.office.server.policy.changes">
  <Microsoft.Office.RecordsManagement.PolicyFeatures.Expiration op="Change"/>
</PolicyDirtyBag>
</file>

<file path=customXml/item8.xml><?xml version="1.0" encoding="utf-8"?>
<?mso-contentType ?>
<p:Policy xmlns:p="office.server.policy" id="e000dc5e-2233-4e83-9065-d9f0681e447f" local="false">
  <p:Name>Default retention policy</p:Name>
  <p:Description/>
  <p:Statement/>
  <p:PolicyItems>
    <p:PolicyItem featureId="Microsoft.Office.RecordsManagement.PolicyFeatures.Expiration" UniqueId="eb5485ab-1157-4755-8123-60f52ea6f46c">
      <p:Name>Expiration</p:Name>
      <p:Description>Automatic scheduling of content for processing, and expiry of content that has reached its due date.</p:Description>
      <p:CustomData>
        <data xmlns="">
          <formula id="Microsoft.Office.RecordsManagement.PolicyFeatures.Expiration.Formula.BuiltIn">
            <property>_dlc_ExpireDate</property>
            <number>0</number>
            <period>years</period>
          </formula>
          <action type="action" id="Microsoft.Office.RecordsManagement.PolicyFeatures.Expiration.Action.MoveToRecycleBin"/>
        </data>
      </p:CustomData>
    </p:PolicyItem>
  </p:PolicyItems>
</p:Policy>
</file>

<file path=customXml/itemProps1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EF24E0-0BC4-464C-83C3-16A05863404B}">
  <ds:schemaRefs>
    <ds:schemaRef ds:uri="http://schemas.microsoft.com/sharepoint/v3"/>
    <ds:schemaRef ds:uri="http://purl.org/dc/dcmitype/"/>
    <ds:schemaRef ds:uri="http://www.w3.org/XML/1998/namespace"/>
    <ds:schemaRef ds:uri="http://purl.org/dc/terms/"/>
    <ds:schemaRef ds:uri="http://purl.org/dc/elements/1.1/"/>
    <ds:schemaRef ds:uri="70c2b78f-1e9d-4a7d-84bb-6cc02aabce2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9d774d4-ea07-4e23-9f3f-30c9aae6f4e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08A89A-6347-42DF-85EE-7BE28B0B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d774d4-ea07-4e23-9f3f-30c9aae6f4e6"/>
    <ds:schemaRef ds:uri="70c2b78f-1e9d-4a7d-84bb-6cc02aabce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09011F4-FC1F-425E-B806-AC1665881336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9E44544-2D3A-46E0-B468-9E5A5B69127B}"/>
</file>

<file path=customXml/itemProps6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7.xml><?xml version="1.0" encoding="utf-8"?>
<ds:datastoreItem xmlns:ds="http://schemas.openxmlformats.org/officeDocument/2006/customXml" ds:itemID="{BD061209-1B18-4026-9B6E-645BC4C0DEAC}">
  <ds:schemaRefs>
    <ds:schemaRef ds:uri="microsoft.office.server.policy.changes"/>
  </ds:schemaRefs>
</ds:datastoreItem>
</file>

<file path=customXml/itemProps8.xml><?xml version="1.0" encoding="utf-8"?>
<ds:datastoreItem xmlns:ds="http://schemas.openxmlformats.org/officeDocument/2006/customXml" ds:itemID="{21BCD43F-9031-4181-A508-B0CE8A227EA6}">
  <ds:schemaRefs>
    <ds:schemaRef ds:uri="office.server.policy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Statement</vt:lpstr>
      <vt:lpstr>Balance Sheet</vt:lpstr>
      <vt:lpstr>Cash-Flow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Kazhadub, Fjodor (STOUU-G)</cp:lastModifiedBy>
  <cp:revision/>
  <dcterms:created xsi:type="dcterms:W3CDTF">2009-07-29T11:57:43Z</dcterms:created>
  <dcterms:modified xsi:type="dcterms:W3CDTF">2023-11-24T15:32:23Z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0x0101004CDA017EE6BAE34AA73E996750C86F780600450FC745E82E594CBA9B425EC341FF03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77843d07-671f-4e86-9ca7-699661799658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MediaServiceImageTags">
    <vt:lpwstr/>
  </property>
</Properties>
</file>